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2615" windowHeight="11640" tabRatio="688" activeTab="0"/>
  </bookViews>
  <sheets>
    <sheet name="Event 1 F" sheetId="1" r:id="rId1"/>
    <sheet name="Event 1 B" sheetId="2" r:id="rId2"/>
  </sheets>
  <definedNames>
    <definedName name="_xlnm.Print_Area" localSheetId="1">'Event 1 B'!$A$1:$I$133</definedName>
    <definedName name="_xlnm.Print_Area" localSheetId="0">'Event 1 F'!$A$1:$K$59</definedName>
    <definedName name="_xlnm.Print_Titles" localSheetId="0">'Event 1 F'!$1:$7</definedName>
  </definedNames>
  <calcPr fullCalcOnLoad="1"/>
</workbook>
</file>

<file path=xl/sharedStrings.xml><?xml version="1.0" encoding="utf-8"?>
<sst xmlns="http://schemas.openxmlformats.org/spreadsheetml/2006/main" count="306" uniqueCount="193">
  <si>
    <t>POINTS SUMMARY</t>
  </si>
  <si>
    <t>NCCC #</t>
  </si>
  <si>
    <t>CLASS</t>
  </si>
  <si>
    <t>TOTAL</t>
  </si>
  <si>
    <t>REMARKS</t>
  </si>
  <si>
    <t>NAME OF CLUBS ENTERED IN EVENT:</t>
  </si>
  <si>
    <t>CLUB #</t>
  </si>
  <si>
    <t>MILEAGE</t>
  </si>
  <si>
    <t>* INCLUDES WORKER POINTS FROM BELOW</t>
  </si>
  <si>
    <t>LIST ALL NCCC WORKERS WHO DID NOT ENTER THE EVENT:</t>
  </si>
  <si>
    <t>Chairperson</t>
  </si>
  <si>
    <t>CLUB NUMBER:</t>
  </si>
  <si>
    <t>TOTAL ENTRANTS:</t>
  </si>
  <si>
    <t xml:space="preserve">ADDRESS:  </t>
  </si>
  <si>
    <t>Co-Chairperson</t>
  </si>
  <si>
    <t>TELEPHONE:</t>
  </si>
  <si>
    <t>DATE:</t>
  </si>
  <si>
    <t>EVENT CHAIRPERSON:</t>
  </si>
  <si>
    <t>GOVERNOR:</t>
  </si>
  <si>
    <t>CHAIRPERSON SIGNATURE:</t>
  </si>
  <si>
    <t>GOVERNOR SIGNATURE:</t>
  </si>
  <si>
    <t>SANCTION #:</t>
  </si>
  <si>
    <t>NO. OF NCCC ENTRANTS:</t>
  </si>
  <si>
    <t>TIME-
SCORE</t>
  </si>
  <si>
    <r>
      <t>TYPE OF EVENT:</t>
    </r>
    <r>
      <rPr>
        <b/>
        <u val="single"/>
        <sz val="8"/>
        <rFont val="Arial"/>
        <family val="2"/>
      </rPr>
      <t xml:space="preserve">  </t>
    </r>
  </si>
  <si>
    <t>SPONSORING CLUB NAME:</t>
  </si>
  <si>
    <t>NCCC 
NUMBER</t>
  </si>
  <si>
    <t>CLUB
ABBREV.</t>
  </si>
  <si>
    <t>CLUB
POINTS*</t>
  </si>
  <si>
    <t># OF
ENTRIES</t>
  </si>
  <si>
    <t># OF
WORKERS</t>
  </si>
  <si>
    <t>POSITION</t>
  </si>
  <si>
    <t>ENTRANT LAST
NAME</t>
  </si>
  <si>
    <t>ENTRANT FIRST
NAME</t>
  </si>
  <si>
    <t>WORKER LAST NAME</t>
  </si>
  <si>
    <t>NCCC EVENT COMPLETION SUMMARY</t>
  </si>
  <si>
    <t>POINTS</t>
  </si>
  <si>
    <t>TRAVEL</t>
  </si>
  <si>
    <t>EARNED</t>
  </si>
  <si>
    <t>BONUS</t>
  </si>
  <si>
    <t>Not Submitted</t>
  </si>
  <si>
    <t>MOCC</t>
  </si>
  <si>
    <t>CCA</t>
  </si>
  <si>
    <t>Tim</t>
  </si>
  <si>
    <t>EO-010</t>
  </si>
  <si>
    <t>EO-257</t>
  </si>
  <si>
    <t>EO-013</t>
  </si>
  <si>
    <t>Complete</t>
  </si>
  <si>
    <t>PC CONCOURS</t>
  </si>
  <si>
    <t>Kanawha Valley Corvette Club, Inc.</t>
  </si>
  <si>
    <t>KVCC</t>
  </si>
  <si>
    <t>BCI</t>
  </si>
  <si>
    <t>Competition Corvette Association, Inc.</t>
  </si>
  <si>
    <t>Mid-Ohio Corvette Club, Inc.</t>
  </si>
  <si>
    <t>Buckeye Corvettes, Inc.</t>
  </si>
  <si>
    <t>William L. Wood</t>
  </si>
  <si>
    <t>17 Hawkesyard Lane, Charleston, WV 25311-1344</t>
  </si>
  <si>
    <t>304-343-5221</t>
  </si>
  <si>
    <t>WORKER FIRST
NAME</t>
  </si>
  <si>
    <t>William</t>
  </si>
  <si>
    <t>Wood</t>
  </si>
  <si>
    <t>EO-223-0050</t>
  </si>
  <si>
    <t>Jennifer</t>
  </si>
  <si>
    <t>EO-223-0334L</t>
  </si>
  <si>
    <t>Charles</t>
  </si>
  <si>
    <t>Stephens</t>
  </si>
  <si>
    <t>EO-223-0214</t>
  </si>
  <si>
    <t>Peggy</t>
  </si>
  <si>
    <t>EO-223-0215L</t>
  </si>
  <si>
    <t>Ron</t>
  </si>
  <si>
    <t>Casto</t>
  </si>
  <si>
    <t>EO-223-0258</t>
  </si>
  <si>
    <t>Todd</t>
  </si>
  <si>
    <t>Ruthers</t>
  </si>
  <si>
    <t>EO-223-0238</t>
  </si>
  <si>
    <t>Joseph</t>
  </si>
  <si>
    <t>Willard</t>
  </si>
  <si>
    <t>EO-223-0209</t>
  </si>
  <si>
    <t>C3</t>
  </si>
  <si>
    <t>C6</t>
  </si>
  <si>
    <t>Ginny</t>
  </si>
  <si>
    <t>EO-223-0210L</t>
  </si>
  <si>
    <t>Richard</t>
  </si>
  <si>
    <t>Frontz</t>
  </si>
  <si>
    <t>EO-223-0249</t>
  </si>
  <si>
    <t>Debbie</t>
  </si>
  <si>
    <t>EO-223-0250L</t>
  </si>
  <si>
    <t>Cantrell</t>
  </si>
  <si>
    <t>EO-223-0266</t>
  </si>
  <si>
    <t>C4</t>
  </si>
  <si>
    <t>Robert (Bob)</t>
  </si>
  <si>
    <t>Hill</t>
  </si>
  <si>
    <t>EO-223-0235</t>
  </si>
  <si>
    <t>C5</t>
  </si>
  <si>
    <t>John</t>
  </si>
  <si>
    <t>Bayliss, Jr.</t>
  </si>
  <si>
    <t>EO-223-0010</t>
  </si>
  <si>
    <t>Susan</t>
  </si>
  <si>
    <t>McCracken</t>
  </si>
  <si>
    <t>EO-223-0225L</t>
  </si>
  <si>
    <t>Larry</t>
  </si>
  <si>
    <t>White</t>
  </si>
  <si>
    <t>EO-223-0284</t>
  </si>
  <si>
    <t>Nancy</t>
  </si>
  <si>
    <t>EO-223-0285L</t>
  </si>
  <si>
    <t>Steve</t>
  </si>
  <si>
    <t>Ewing</t>
  </si>
  <si>
    <t>EO-223-0208</t>
  </si>
  <si>
    <t>David</t>
  </si>
  <si>
    <t>Wilhoit</t>
  </si>
  <si>
    <t>EO-223-0328</t>
  </si>
  <si>
    <t>Helen</t>
  </si>
  <si>
    <t>EO-223-0329L</t>
  </si>
  <si>
    <t>Kenny</t>
  </si>
  <si>
    <t>Wells</t>
  </si>
  <si>
    <t>EO-223-0213</t>
  </si>
  <si>
    <t>Karen</t>
  </si>
  <si>
    <t>EO-223-0226L</t>
  </si>
  <si>
    <t>Mike</t>
  </si>
  <si>
    <t>Crank</t>
  </si>
  <si>
    <t>EO-223-0343</t>
  </si>
  <si>
    <t>Brenda</t>
  </si>
  <si>
    <t>EO-223-0344L</t>
  </si>
  <si>
    <t>Waiver Not Signed</t>
  </si>
  <si>
    <t>Kenneth</t>
  </si>
  <si>
    <t>Markham</t>
  </si>
  <si>
    <t>EO-223-0236</t>
  </si>
  <si>
    <t>Jack</t>
  </si>
  <si>
    <t>Jarvis</t>
  </si>
  <si>
    <t>EO-223-0021</t>
  </si>
  <si>
    <t>Cheryl</t>
  </si>
  <si>
    <t>EO-223-0197L</t>
  </si>
  <si>
    <t>Bob</t>
  </si>
  <si>
    <t>Raines</t>
  </si>
  <si>
    <t>EO-223-0314</t>
  </si>
  <si>
    <t>Harold</t>
  </si>
  <si>
    <t>DePue</t>
  </si>
  <si>
    <t>EO-223-0325</t>
  </si>
  <si>
    <t>Judy</t>
  </si>
  <si>
    <t>EO-223-0326L</t>
  </si>
  <si>
    <t>Del</t>
  </si>
  <si>
    <t>Fot</t>
  </si>
  <si>
    <t>EO-223-0211</t>
  </si>
  <si>
    <t>Pat</t>
  </si>
  <si>
    <t>EO-223-0212L</t>
  </si>
  <si>
    <t>Jimmy</t>
  </si>
  <si>
    <t>Swann</t>
  </si>
  <si>
    <t>EO-223-0255</t>
  </si>
  <si>
    <t>Zona</t>
  </si>
  <si>
    <t>EO-223-0256L</t>
  </si>
  <si>
    <t>Kirkwood</t>
  </si>
  <si>
    <t>EO-223-0217</t>
  </si>
  <si>
    <t>Betty</t>
  </si>
  <si>
    <t>EO-223-0218L</t>
  </si>
  <si>
    <t>Beth</t>
  </si>
  <si>
    <t>Armstead</t>
  </si>
  <si>
    <t>EO-223-0246L</t>
  </si>
  <si>
    <t>Randy</t>
  </si>
  <si>
    <t>Damron</t>
  </si>
  <si>
    <t>EO-223-0260</t>
  </si>
  <si>
    <t>Bette</t>
  </si>
  <si>
    <t>EO-223-0297L</t>
  </si>
  <si>
    <t>Gary</t>
  </si>
  <si>
    <t>Conner</t>
  </si>
  <si>
    <t>EO-223-0247</t>
  </si>
  <si>
    <t>Waugh</t>
  </si>
  <si>
    <t>EO-223-0320</t>
  </si>
  <si>
    <t>Terry</t>
  </si>
  <si>
    <t>Sells</t>
  </si>
  <si>
    <t>EO-010-0625</t>
  </si>
  <si>
    <t>Beverly</t>
  </si>
  <si>
    <t>EO-010-0626L</t>
  </si>
  <si>
    <t>Heretta</t>
  </si>
  <si>
    <t>EO-010-0021</t>
  </si>
  <si>
    <t>Elaine</t>
  </si>
  <si>
    <t>EO-010-0657L</t>
  </si>
  <si>
    <t>Kathi</t>
  </si>
  <si>
    <t>Dembowski</t>
  </si>
  <si>
    <t>EO-013-0163L</t>
  </si>
  <si>
    <t>Muich</t>
  </si>
  <si>
    <t>EO-013-0106</t>
  </si>
  <si>
    <t>Ted</t>
  </si>
  <si>
    <t>Michael</t>
  </si>
  <si>
    <t>Getzy</t>
  </si>
  <si>
    <t>EO-257-0140</t>
  </si>
  <si>
    <t>EO-257-0378L</t>
  </si>
  <si>
    <t>Vannelli</t>
  </si>
  <si>
    <t>EO-257-0437</t>
  </si>
  <si>
    <t>Linda</t>
  </si>
  <si>
    <t>EO-257-0438L</t>
  </si>
  <si>
    <t>EO-223-010</t>
  </si>
  <si>
    <t>108 Hillside Drive, Nitro, WV 25143-2326</t>
  </si>
  <si>
    <t>304-722-2725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</si>
</sst>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
    <numFmt numFmtId="168" formatCode="mm:ss.000"/>
    <numFmt numFmtId="169" formatCode="0\:00.00"/>
    <numFmt numFmtId="170" formatCode="mmmm\ d\,\ yyyy"/>
    <numFmt numFmtId="171" formatCode="[$-409]dddd\,\ mmmm\ dd\,\ yyyy"/>
    <numFmt numFmtId="172" formatCode="m/d/yy;@"/>
    <numFmt numFmtId="173" formatCode="mm/dd/yy;@"/>
    <numFmt numFmtId="174" formatCode="0;\-0;;@"/>
    <numFmt numFmtId="175" formatCode="0\:00.000"/>
  </numFmts>
  <fonts count="54">
    <font>
      <sz val="10"/>
      <name val="Arial"/>
      <family val="0"/>
    </font>
    <font>
      <b/>
      <sz val="11"/>
      <name val="Arial Narrow"/>
      <family val="2"/>
    </font>
    <font>
      <sz val="11"/>
      <name val="Arial Narrow"/>
      <family val="2"/>
    </font>
    <font>
      <b/>
      <sz val="14"/>
      <name val="Arial"/>
      <family val="2"/>
    </font>
    <font>
      <sz val="10"/>
      <name val="Arial Narrow"/>
      <family val="2"/>
    </font>
    <font>
      <b/>
      <sz val="10"/>
      <name val="Arial Narrow"/>
      <family val="2"/>
    </font>
    <font>
      <b/>
      <sz val="10"/>
      <name val="Arial"/>
      <family val="2"/>
    </font>
    <font>
      <b/>
      <sz val="8"/>
      <name val="Arial"/>
      <family val="2"/>
    </font>
    <font>
      <b/>
      <u val="single"/>
      <sz val="8"/>
      <name val="Arial"/>
      <family val="2"/>
    </font>
    <font>
      <sz val="8"/>
      <name val="Arial"/>
      <family val="2"/>
    </font>
    <font>
      <b/>
      <i/>
      <sz val="8"/>
      <name val="Arial"/>
      <family val="2"/>
    </font>
    <font>
      <b/>
      <sz val="8"/>
      <name val="Arial Narrow"/>
      <family val="2"/>
    </font>
    <font>
      <b/>
      <i/>
      <sz val="16"/>
      <name val="Monotype Corsiva"/>
      <family val="4"/>
    </font>
    <font>
      <sz val="11"/>
      <color indexed="8"/>
      <name val="Calibri"/>
      <family val="2"/>
    </font>
    <font>
      <sz val="10"/>
      <color indexed="8"/>
      <name val="MS Sans Serif"/>
      <family val="2"/>
    </font>
    <font>
      <sz val="10"/>
      <color indexed="9"/>
      <name val="Arial"/>
      <family val="2"/>
    </font>
    <font>
      <u val="single"/>
      <sz val="10"/>
      <color indexed="12"/>
      <name val="Arial"/>
      <family val="2"/>
    </font>
    <font>
      <u val="single"/>
      <sz val="10"/>
      <color indexed="36"/>
      <name val="Arial"/>
      <family val="2"/>
    </font>
    <font>
      <sz val="10"/>
      <name val="Calibri"/>
      <family val="2"/>
    </font>
    <font>
      <sz val="9"/>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color indexed="63"/>
      </left>
      <right style="thin"/>
      <top style="thin"/>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5">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vertical="center"/>
    </xf>
    <xf numFmtId="0" fontId="0" fillId="0" borderId="10" xfId="0" applyNumberFormat="1" applyFont="1" applyFill="1" applyBorder="1" applyAlignment="1" applyProtection="1">
      <alignment vertical="center" shrinkToFit="1"/>
      <protection locked="0"/>
    </xf>
    <xf numFmtId="49" fontId="0" fillId="0" borderId="10" xfId="0" applyNumberFormat="1"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4" fontId="0" fillId="0" borderId="10" xfId="0" applyNumberFormat="1" applyFont="1" applyFill="1" applyBorder="1" applyAlignment="1" applyProtection="1">
      <alignment horizontal="center" vertical="center"/>
      <protection locked="0"/>
    </xf>
    <xf numFmtId="167" fontId="0" fillId="0" borderId="10" xfId="0" applyNumberFormat="1" applyFont="1" applyFill="1" applyBorder="1" applyAlignment="1" applyProtection="1">
      <alignment horizontal="center" vertical="center" shrinkToFit="1"/>
      <protection hidden="1"/>
    </xf>
    <xf numFmtId="167" fontId="0" fillId="0" borderId="11" xfId="0" applyNumberFormat="1" applyFont="1" applyFill="1" applyBorder="1" applyAlignment="1" applyProtection="1">
      <alignment horizontal="center" vertical="center" shrinkToFit="1"/>
      <protection hidden="1"/>
    </xf>
    <xf numFmtId="0" fontId="4" fillId="0" borderId="12" xfId="0" applyFont="1" applyFill="1" applyBorder="1" applyAlignment="1">
      <alignment horizontal="center" vertical="center"/>
    </xf>
    <xf numFmtId="0" fontId="9" fillId="0" borderId="13" xfId="0" applyFont="1" applyBorder="1" applyAlignment="1">
      <alignment vertical="center"/>
    </xf>
    <xf numFmtId="0" fontId="9" fillId="0" borderId="13" xfId="0" applyFont="1" applyFill="1" applyBorder="1" applyAlignment="1">
      <alignment vertical="center"/>
    </xf>
    <xf numFmtId="0" fontId="9" fillId="0" borderId="14" xfId="0" applyFont="1" applyBorder="1" applyAlignment="1" applyProtection="1">
      <alignment vertical="top"/>
      <protection/>
    </xf>
    <xf numFmtId="0" fontId="9" fillId="0" borderId="15" xfId="0" applyFont="1" applyBorder="1" applyAlignment="1" applyProtection="1">
      <alignment vertical="top"/>
      <protection/>
    </xf>
    <xf numFmtId="0" fontId="9" fillId="0" borderId="15" xfId="0" applyFont="1" applyFill="1" applyBorder="1" applyAlignment="1" applyProtection="1">
      <alignment horizontal="center" vertical="top"/>
      <protection/>
    </xf>
    <xf numFmtId="0" fontId="9" fillId="0" borderId="16" xfId="0" applyFont="1" applyFill="1" applyBorder="1" applyAlignment="1" applyProtection="1">
      <alignment horizontal="center" vertical="top"/>
      <protection/>
    </xf>
    <xf numFmtId="0" fontId="6" fillId="0" borderId="17" xfId="0" applyFont="1" applyFill="1" applyBorder="1" applyAlignment="1">
      <alignment horizontal="center" vertical="center"/>
    </xf>
    <xf numFmtId="49" fontId="4" fillId="0" borderId="13" xfId="0" applyNumberFormat="1" applyFont="1" applyBorder="1" applyAlignment="1">
      <alignment vertical="center"/>
    </xf>
    <xf numFmtId="173" fontId="6" fillId="0" borderId="15" xfId="0" applyNumberFormat="1" applyFont="1" applyBorder="1" applyAlignment="1" applyProtection="1">
      <alignment horizontal="left" vertical="center" shrinkToFit="1"/>
      <protection locked="0"/>
    </xf>
    <xf numFmtId="0" fontId="0" fillId="0" borderId="10" xfId="0" applyFont="1" applyFill="1" applyBorder="1" applyAlignment="1" applyProtection="1">
      <alignment horizontal="center" vertical="center" shrinkToFit="1"/>
      <protection hidden="1" locked="0"/>
    </xf>
    <xf numFmtId="173" fontId="6" fillId="0" borderId="18" xfId="0" applyNumberFormat="1" applyFont="1" applyBorder="1" applyAlignment="1" applyProtection="1">
      <alignment horizontal="right" vertical="center"/>
      <protection locked="0"/>
    </xf>
    <xf numFmtId="0" fontId="0" fillId="0" borderId="19"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173" fontId="6" fillId="0" borderId="20" xfId="0" applyNumberFormat="1" applyFont="1" applyBorder="1" applyAlignment="1" applyProtection="1">
      <alignment horizontal="right" vertical="center"/>
      <protection locked="0"/>
    </xf>
    <xf numFmtId="49" fontId="0" fillId="0" borderId="10" xfId="0" applyNumberFormat="1" applyFont="1" applyBorder="1" applyAlignment="1" applyProtection="1">
      <alignment vertical="center" shrinkToFit="1"/>
      <protection locked="0"/>
    </xf>
    <xf numFmtId="0" fontId="0" fillId="0" borderId="10" xfId="0"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7" fillId="0" borderId="0" xfId="0" applyFont="1" applyBorder="1" applyAlignment="1" applyProtection="1">
      <alignment vertical="center"/>
      <protection hidden="1" locked="0"/>
    </xf>
    <xf numFmtId="0" fontId="0" fillId="0" borderId="18" xfId="0" applyFont="1" applyFill="1" applyBorder="1" applyAlignment="1" applyProtection="1">
      <alignment vertical="center"/>
      <protection locked="0"/>
    </xf>
    <xf numFmtId="0" fontId="0" fillId="0" borderId="18" xfId="0" applyFont="1" applyBorder="1" applyAlignment="1" applyProtection="1">
      <alignment horizontal="left" vertical="center"/>
      <protection locked="0"/>
    </xf>
    <xf numFmtId="0" fontId="7" fillId="0" borderId="13" xfId="0" applyFont="1" applyBorder="1" applyAlignment="1" applyProtection="1">
      <alignment vertical="center"/>
      <protection hidden="1" locked="0"/>
    </xf>
    <xf numFmtId="175" fontId="0" fillId="0" borderId="10" xfId="0" applyNumberFormat="1" applyFont="1" applyBorder="1" applyAlignment="1" applyProtection="1">
      <alignment horizontal="center" vertical="center" shrinkToFit="1"/>
      <protection locked="0"/>
    </xf>
    <xf numFmtId="49" fontId="4"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9" fontId="7" fillId="0" borderId="22"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0" fillId="0" borderId="18" xfId="0" applyNumberFormat="1" applyFont="1" applyBorder="1" applyAlignment="1" applyProtection="1">
      <alignment vertical="center"/>
      <protection hidden="1" locked="0"/>
    </xf>
    <xf numFmtId="0" fontId="0" fillId="0" borderId="23" xfId="0" applyNumberFormat="1" applyFont="1" applyBorder="1" applyAlignment="1" applyProtection="1">
      <alignment vertical="center" shrinkToFit="1"/>
      <protection locked="0"/>
    </xf>
    <xf numFmtId="0" fontId="0" fillId="0" borderId="19"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4" fontId="0" fillId="0" borderId="24" xfId="0" applyNumberFormat="1" applyFont="1" applyFill="1" applyBorder="1" applyAlignment="1" applyProtection="1">
      <alignment horizontal="center" vertical="center" shrinkToFit="1"/>
      <protection hidden="1"/>
    </xf>
    <xf numFmtId="0" fontId="0" fillId="0" borderId="10" xfId="0" applyFont="1" applyBorder="1" applyAlignment="1" applyProtection="1">
      <alignment horizontal="left" vertical="center" shrinkToFit="1"/>
      <protection locked="0"/>
    </xf>
    <xf numFmtId="49" fontId="0" fillId="0" borderId="23" xfId="0" applyNumberFormat="1" applyFont="1" applyBorder="1" applyAlignment="1" applyProtection="1">
      <alignment vertical="center" shrinkToFi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9" fillId="0" borderId="15" xfId="0" applyFont="1" applyFill="1" applyBorder="1" applyAlignment="1" applyProtection="1">
      <alignment horizontal="left" vertical="top"/>
      <protection/>
    </xf>
    <xf numFmtId="1" fontId="0" fillId="0" borderId="10" xfId="0" applyNumberFormat="1" applyFont="1" applyFill="1" applyBorder="1" applyAlignment="1" applyProtection="1">
      <alignment horizontal="center" vertical="center" shrinkToFit="1"/>
      <protection hidden="1" locked="0"/>
    </xf>
    <xf numFmtId="0" fontId="4" fillId="0" borderId="0" xfId="0" applyFont="1" applyAlignment="1" applyProtection="1">
      <alignment vertical="center" shrinkToFit="1"/>
      <protection locked="0"/>
    </xf>
    <xf numFmtId="0" fontId="1" fillId="0" borderId="0" xfId="0" applyFont="1" applyBorder="1" applyAlignment="1" applyProtection="1">
      <alignment vertical="center"/>
      <protection locked="0"/>
    </xf>
    <xf numFmtId="0" fontId="0" fillId="0" borderId="0" xfId="0" applyAlignment="1" applyProtection="1">
      <alignment/>
      <protection locked="0"/>
    </xf>
    <xf numFmtId="0" fontId="15" fillId="0" borderId="0" xfId="0" applyFont="1" applyAlignment="1" applyProtection="1">
      <alignment/>
      <protection locked="0"/>
    </xf>
    <xf numFmtId="0" fontId="7" fillId="0" borderId="0" xfId="0" applyFont="1" applyBorder="1" applyAlignment="1" applyProtection="1">
      <alignment horizontal="right" vertical="center"/>
      <protection/>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4" fontId="0" fillId="0" borderId="17" xfId="0" applyNumberFormat="1" applyFont="1" applyFill="1" applyBorder="1" applyAlignment="1" applyProtection="1">
      <alignment horizontal="center" vertical="center"/>
      <protection locked="0"/>
    </xf>
    <xf numFmtId="167" fontId="0" fillId="0" borderId="17" xfId="0" applyNumberFormat="1" applyFont="1" applyFill="1" applyBorder="1" applyAlignment="1" applyProtection="1">
      <alignment horizontal="center" vertical="center" shrinkToFit="1"/>
      <protection hidden="1"/>
    </xf>
    <xf numFmtId="167" fontId="0" fillId="0" borderId="26" xfId="0" applyNumberFormat="1" applyFont="1" applyFill="1" applyBorder="1" applyAlignment="1" applyProtection="1">
      <alignment horizontal="center" vertical="center" shrinkToFit="1"/>
      <protection hidden="1"/>
    </xf>
    <xf numFmtId="0" fontId="0" fillId="0" borderId="27" xfId="0" applyFont="1" applyBorder="1" applyAlignment="1" applyProtection="1">
      <alignment horizontal="center"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7" fillId="0" borderId="28"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Fill="1" applyBorder="1" applyAlignment="1">
      <alignment horizontal="center" vertical="center" wrapText="1"/>
    </xf>
    <xf numFmtId="174" fontId="0" fillId="0" borderId="17" xfId="0" applyNumberFormat="1" applyFont="1" applyFill="1" applyBorder="1" applyAlignment="1" applyProtection="1">
      <alignment horizontal="center" vertical="center" shrinkToFit="1"/>
      <protection hidden="1"/>
    </xf>
    <xf numFmtId="0" fontId="0" fillId="0" borderId="17" xfId="0" applyFont="1" applyBorder="1" applyAlignment="1" applyProtection="1">
      <alignment horizontal="center" vertical="center" shrinkToFit="1"/>
      <protection locked="0"/>
    </xf>
    <xf numFmtId="0" fontId="0" fillId="0" borderId="10" xfId="0"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hidden="1" locked="0"/>
    </xf>
    <xf numFmtId="0" fontId="6" fillId="33" borderId="17" xfId="0" applyFont="1" applyFill="1" applyBorder="1" applyAlignment="1" applyProtection="1">
      <alignment vertical="center"/>
      <protection locked="0"/>
    </xf>
    <xf numFmtId="0" fontId="0" fillId="33" borderId="10" xfId="0" applyFont="1" applyFill="1" applyBorder="1" applyAlignment="1" applyProtection="1">
      <alignment vertical="center" shrinkToFit="1"/>
      <protection locked="0"/>
    </xf>
    <xf numFmtId="0" fontId="0" fillId="0" borderId="10" xfId="0" applyNumberFormat="1" applyFont="1" applyBorder="1" applyAlignment="1" applyProtection="1">
      <alignment vertical="center" shrinkToFit="1"/>
      <protection locked="0"/>
    </xf>
    <xf numFmtId="0" fontId="0" fillId="0" borderId="10" xfId="0" applyNumberFormat="1" applyFont="1" applyBorder="1" applyAlignment="1" applyProtection="1">
      <alignment horizontal="center" vertical="center" shrinkToFit="1"/>
      <protection hidden="1" locked="0"/>
    </xf>
    <xf numFmtId="0" fontId="0" fillId="0" borderId="30" xfId="0" applyFont="1" applyBorder="1" applyAlignment="1" applyProtection="1">
      <alignment vertical="center"/>
      <protection hidden="1"/>
    </xf>
    <xf numFmtId="0" fontId="0" fillId="0" borderId="31" xfId="0" applyFont="1" applyBorder="1" applyAlignment="1" applyProtection="1">
      <alignment vertical="center"/>
      <protection hidden="1"/>
    </xf>
    <xf numFmtId="0" fontId="0" fillId="0" borderId="32" xfId="0" applyFont="1" applyBorder="1" applyAlignment="1" applyProtection="1">
      <alignment vertical="center"/>
      <protection hidden="1"/>
    </xf>
    <xf numFmtId="1" fontId="6" fillId="0" borderId="24" xfId="0" applyNumberFormat="1" applyFont="1" applyBorder="1" applyAlignment="1" applyProtection="1">
      <alignment vertical="center" shrinkToFit="1"/>
      <protection hidden="1"/>
    </xf>
    <xf numFmtId="0" fontId="2" fillId="0" borderId="0" xfId="0" applyFont="1" applyAlignment="1" applyProtection="1">
      <alignment vertical="center"/>
      <protection/>
    </xf>
    <xf numFmtId="1" fontId="6" fillId="0" borderId="33" xfId="0" applyNumberFormat="1" applyFont="1" applyBorder="1" applyAlignment="1" applyProtection="1">
      <alignment vertical="center" shrinkToFit="1"/>
      <protection locked="0"/>
    </xf>
    <xf numFmtId="0" fontId="6" fillId="0" borderId="30" xfId="0" applyFont="1" applyBorder="1" applyAlignment="1" applyProtection="1">
      <alignment vertical="center"/>
      <protection hidden="1"/>
    </xf>
    <xf numFmtId="0" fontId="6" fillId="0" borderId="31" xfId="0" applyFont="1" applyBorder="1" applyAlignment="1" applyProtection="1">
      <alignment vertical="center"/>
      <protection hidden="1"/>
    </xf>
    <xf numFmtId="0" fontId="6" fillId="0" borderId="34" xfId="0" applyFont="1" applyBorder="1" applyAlignment="1" applyProtection="1">
      <alignment vertical="center"/>
      <protection hidden="1"/>
    </xf>
    <xf numFmtId="0" fontId="9" fillId="0" borderId="15" xfId="0" applyFont="1" applyBorder="1" applyAlignment="1" applyProtection="1">
      <alignment horizontal="center" vertical="top"/>
      <protection/>
    </xf>
    <xf numFmtId="0" fontId="6" fillId="0" borderId="13"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0" xfId="0" applyFont="1" applyBorder="1" applyAlignment="1" applyProtection="1">
      <alignment vertical="center"/>
      <protection hidden="1"/>
    </xf>
    <xf numFmtId="0" fontId="0" fillId="0" borderId="12" xfId="0" applyFont="1" applyBorder="1" applyAlignment="1" applyProtection="1">
      <alignment vertical="center"/>
      <protection hidden="1"/>
    </xf>
    <xf numFmtId="49" fontId="7" fillId="0" borderId="10" xfId="0" applyNumberFormat="1" applyFont="1" applyBorder="1" applyAlignment="1" applyProtection="1">
      <alignment horizontal="center" vertical="center"/>
      <protection locked="0"/>
    </xf>
    <xf numFmtId="174" fontId="5" fillId="0" borderId="0" xfId="0" applyNumberFormat="1" applyFont="1" applyFill="1" applyBorder="1" applyAlignment="1" applyProtection="1">
      <alignment horizontal="center" vertical="center"/>
      <protection hidden="1"/>
    </xf>
    <xf numFmtId="174" fontId="5" fillId="0" borderId="12" xfId="0" applyNumberFormat="1" applyFont="1" applyFill="1" applyBorder="1" applyAlignment="1" applyProtection="1">
      <alignment horizontal="center" vertical="center"/>
      <protection hidden="1"/>
    </xf>
    <xf numFmtId="0" fontId="10" fillId="0" borderId="13"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6" fillId="0" borderId="17" xfId="0" applyFont="1" applyBorder="1" applyAlignment="1">
      <alignment horizontal="center" vertical="center"/>
    </xf>
    <xf numFmtId="0" fontId="6" fillId="0" borderId="26" xfId="0" applyFont="1" applyFill="1" applyBorder="1" applyAlignment="1">
      <alignment horizontal="center" vertical="center"/>
    </xf>
    <xf numFmtId="0" fontId="0" fillId="0" borderId="11" xfId="0" applyFont="1" applyFill="1" applyBorder="1" applyAlignment="1" applyProtection="1">
      <alignment horizontal="left" vertical="center"/>
      <protection locked="0"/>
    </xf>
    <xf numFmtId="0" fontId="4" fillId="0" borderId="13" xfId="0" applyFont="1" applyBorder="1" applyAlignment="1">
      <alignment vertical="center"/>
    </xf>
    <xf numFmtId="0" fontId="18" fillId="0" borderId="10" xfId="0" applyFont="1" applyFill="1" applyBorder="1" applyAlignment="1" applyProtection="1">
      <alignment horizontal="left" shrinkToFit="1"/>
      <protection locked="0"/>
    </xf>
    <xf numFmtId="0" fontId="18" fillId="0" borderId="10" xfId="0" applyFont="1" applyBorder="1" applyAlignment="1" applyProtection="1">
      <alignment horizontal="left"/>
      <protection locked="0"/>
    </xf>
    <xf numFmtId="175" fontId="18" fillId="0" borderId="10" xfId="0" applyNumberFormat="1"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10" xfId="0" applyNumberFormat="1" applyFont="1" applyBorder="1" applyAlignment="1" applyProtection="1">
      <alignment horizontal="center" vertical="center" shrinkToFit="1"/>
      <protection hidden="1" locked="0"/>
    </xf>
    <xf numFmtId="0" fontId="18" fillId="0" borderId="11" xfId="0" applyFont="1" applyBorder="1" applyAlignment="1" applyProtection="1">
      <alignment horizontal="left" vertical="center" wrapText="1"/>
      <protection locked="0"/>
    </xf>
    <xf numFmtId="49" fontId="18" fillId="0" borderId="23" xfId="0" applyNumberFormat="1" applyFont="1" applyBorder="1" applyAlignment="1" applyProtection="1">
      <alignment vertical="center" shrinkToFit="1"/>
      <protection locked="0"/>
    </xf>
    <xf numFmtId="49" fontId="18" fillId="0" borderId="10" xfId="0" applyNumberFormat="1" applyFont="1" applyBorder="1" applyAlignment="1" applyProtection="1">
      <alignment vertical="center" shrinkToFit="1"/>
      <protection locked="0"/>
    </xf>
    <xf numFmtId="0" fontId="18" fillId="0" borderId="10" xfId="0" applyNumberFormat="1" applyFont="1" applyFill="1" applyBorder="1" applyAlignment="1" applyProtection="1">
      <alignment vertical="center" shrinkToFit="1"/>
      <protection locked="0"/>
    </xf>
    <xf numFmtId="49" fontId="18" fillId="0" borderId="10" xfId="0" applyNumberFormat="1" applyFont="1" applyBorder="1" applyAlignment="1" applyProtection="1">
      <alignment horizontal="center" vertical="center" shrinkToFit="1"/>
      <protection locked="0"/>
    </xf>
    <xf numFmtId="0" fontId="18" fillId="0" borderId="35" xfId="0" applyFont="1" applyBorder="1" applyAlignment="1" applyProtection="1">
      <alignment horizontal="left"/>
      <protection locked="0"/>
    </xf>
    <xf numFmtId="0" fontId="18" fillId="0" borderId="35" xfId="0" applyFont="1" applyFill="1" applyBorder="1" applyAlignment="1" applyProtection="1">
      <alignment horizontal="left" shrinkToFit="1"/>
      <protection locked="0"/>
    </xf>
    <xf numFmtId="175" fontId="18" fillId="0" borderId="35" xfId="0" applyNumberFormat="1"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18" fillId="0" borderId="35" xfId="0" applyNumberFormat="1" applyFont="1" applyBorder="1" applyAlignment="1" applyProtection="1">
      <alignment horizontal="center" vertical="center" shrinkToFit="1"/>
      <protection hidden="1" locked="0"/>
    </xf>
    <xf numFmtId="0" fontId="18" fillId="0" borderId="36" xfId="0" applyFont="1" applyBorder="1" applyAlignment="1" applyProtection="1">
      <alignment horizontal="left" vertical="center" wrapText="1"/>
      <protection locked="0"/>
    </xf>
    <xf numFmtId="0" fontId="18" fillId="0" borderId="23" xfId="0" applyFont="1" applyBorder="1" applyAlignment="1" applyProtection="1">
      <alignment vertical="center" shrinkToFit="1"/>
      <protection locked="0"/>
    </xf>
    <xf numFmtId="0" fontId="18" fillId="0" borderId="10" xfId="0" applyFont="1" applyBorder="1" applyAlignment="1" applyProtection="1">
      <alignment vertical="center" shrinkToFit="1"/>
      <protection locked="0"/>
    </xf>
    <xf numFmtId="0" fontId="18" fillId="0" borderId="10" xfId="0" applyFont="1" applyFill="1" applyBorder="1" applyAlignment="1" applyProtection="1">
      <alignment vertical="center" shrinkToFit="1"/>
      <protection locked="0"/>
    </xf>
    <xf numFmtId="0" fontId="18" fillId="0" borderId="10" xfId="0" applyFont="1" applyBorder="1" applyAlignment="1" applyProtection="1">
      <alignment horizontal="center" vertical="center"/>
      <protection hidden="1" locked="0"/>
    </xf>
    <xf numFmtId="0" fontId="18" fillId="0" borderId="10" xfId="0" applyFont="1" applyFill="1" applyBorder="1" applyAlignment="1" applyProtection="1">
      <alignment horizontal="center" vertical="center" shrinkToFit="1"/>
      <protection hidden="1" locked="0"/>
    </xf>
    <xf numFmtId="0" fontId="18" fillId="33" borderId="10" xfId="0" applyFont="1" applyFill="1" applyBorder="1" applyAlignment="1" applyProtection="1">
      <alignment vertical="center" shrinkToFit="1"/>
      <protection locked="0"/>
    </xf>
    <xf numFmtId="0" fontId="18" fillId="0" borderId="11" xfId="0" applyFont="1" applyFill="1" applyBorder="1" applyAlignment="1" applyProtection="1">
      <alignment horizontal="left" vertical="center"/>
      <protection locked="0"/>
    </xf>
    <xf numFmtId="1" fontId="18" fillId="0" borderId="10" xfId="0" applyNumberFormat="1" applyFont="1" applyFill="1" applyBorder="1" applyAlignment="1" applyProtection="1">
      <alignment horizontal="center" vertical="center" shrinkToFit="1"/>
      <protection hidden="1" locked="0"/>
    </xf>
    <xf numFmtId="0" fontId="18" fillId="0" borderId="23" xfId="0" applyFont="1" applyBorder="1" applyAlignment="1" applyProtection="1">
      <alignment horizontal="left"/>
      <protection locked="0"/>
    </xf>
    <xf numFmtId="0" fontId="18" fillId="0" borderId="10" xfId="0" applyFont="1" applyBorder="1" applyAlignment="1" applyProtection="1">
      <alignment horizontal="left" vertical="center"/>
      <protection hidden="1" locked="0"/>
    </xf>
    <xf numFmtId="0" fontId="19" fillId="0" borderId="11"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4" fillId="0" borderId="18" xfId="0" applyFont="1" applyBorder="1" applyAlignment="1" applyProtection="1">
      <alignment vertical="center" shrinkToFit="1"/>
      <protection locked="0"/>
    </xf>
    <xf numFmtId="0" fontId="18" fillId="0" borderId="10" xfId="0" applyFont="1" applyBorder="1" applyAlignment="1" applyProtection="1">
      <alignment horizontal="center"/>
      <protection locked="0"/>
    </xf>
    <xf numFmtId="0" fontId="18" fillId="0" borderId="35" xfId="0" applyFont="1" applyBorder="1" applyAlignment="1" applyProtection="1">
      <alignment horizontal="center"/>
      <protection locked="0"/>
    </xf>
    <xf numFmtId="0" fontId="20" fillId="0" borderId="11" xfId="0" applyFont="1" applyFill="1" applyBorder="1" applyAlignment="1" applyProtection="1">
      <alignment horizontal="left" vertical="center"/>
      <protection locked="0"/>
    </xf>
    <xf numFmtId="0" fontId="3" fillId="0" borderId="37" xfId="0" applyNumberFormat="1" applyFont="1" applyBorder="1" applyAlignment="1" applyProtection="1">
      <alignment horizontal="center" vertical="center"/>
      <protection/>
    </xf>
    <xf numFmtId="0" fontId="3" fillId="0" borderId="38" xfId="0" applyNumberFormat="1" applyFont="1" applyBorder="1" applyAlignment="1" applyProtection="1">
      <alignment horizontal="center" vertical="center"/>
      <protection/>
    </xf>
    <xf numFmtId="0" fontId="3" fillId="0" borderId="33" xfId="0" applyNumberFormat="1" applyFont="1" applyBorder="1" applyAlignment="1" applyProtection="1">
      <alignment horizontal="center" vertical="center"/>
      <protection/>
    </xf>
    <xf numFmtId="0" fontId="7" fillId="0" borderId="13"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6" fillId="0" borderId="15" xfId="0" applyFont="1" applyFill="1" applyBorder="1" applyAlignment="1" applyProtection="1">
      <alignment horizontal="left" vertical="center" shrinkToFit="1"/>
      <protection hidden="1" locked="0"/>
    </xf>
    <xf numFmtId="0" fontId="6" fillId="0" borderId="15" xfId="0" applyNumberFormat="1" applyFont="1" applyBorder="1" applyAlignment="1" applyProtection="1">
      <alignment horizontal="left" vertical="center" shrinkToFit="1"/>
      <protection locked="0"/>
    </xf>
    <xf numFmtId="0" fontId="6" fillId="0" borderId="16" xfId="0" applyNumberFormat="1" applyFont="1" applyBorder="1" applyAlignment="1" applyProtection="1">
      <alignment horizontal="left" vertical="center" shrinkToFit="1"/>
      <protection locked="0"/>
    </xf>
    <xf numFmtId="0" fontId="2" fillId="0" borderId="38" xfId="0" applyFont="1" applyBorder="1" applyAlignment="1" applyProtection="1">
      <alignment horizontal="center" vertical="center"/>
      <protection/>
    </xf>
    <xf numFmtId="0" fontId="6" fillId="0" borderId="24" xfId="0" applyNumberFormat="1" applyFont="1" applyBorder="1" applyAlignment="1" applyProtection="1">
      <alignment horizontal="left" vertical="center" shrinkToFit="1"/>
      <protection hidden="1" locked="0"/>
    </xf>
    <xf numFmtId="0" fontId="6" fillId="0" borderId="39" xfId="0" applyNumberFormat="1" applyFont="1" applyBorder="1" applyAlignment="1" applyProtection="1">
      <alignment horizontal="left" vertical="center" shrinkToFit="1"/>
      <protection hidden="1" locked="0"/>
    </xf>
    <xf numFmtId="49" fontId="7" fillId="0" borderId="22"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protection locked="0"/>
    </xf>
    <xf numFmtId="0" fontId="6" fillId="0" borderId="15" xfId="0" applyFont="1" applyBorder="1" applyAlignment="1" applyProtection="1">
      <alignment horizontal="left" vertical="center" shrinkToFit="1"/>
      <protection locked="0"/>
    </xf>
    <xf numFmtId="0" fontId="7" fillId="0" borderId="0" xfId="0" applyNumberFormat="1" applyFont="1" applyBorder="1" applyAlignment="1" applyProtection="1">
      <alignment horizontal="right" vertical="center"/>
      <protection/>
    </xf>
    <xf numFmtId="49" fontId="7" fillId="0" borderId="26"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protection locked="0"/>
    </xf>
    <xf numFmtId="49" fontId="7" fillId="0" borderId="17"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left" vertical="center" shrinkToFit="1"/>
      <protection hidden="1"/>
    </xf>
    <xf numFmtId="0" fontId="12" fillId="0" borderId="18" xfId="0" applyNumberFormat="1" applyFont="1" applyBorder="1" applyAlignment="1" applyProtection="1">
      <alignment horizontal="left" vertical="center" shrinkToFit="1"/>
      <protection hidden="1"/>
    </xf>
    <xf numFmtId="0" fontId="12" fillId="0" borderId="19" xfId="0" applyFont="1" applyFill="1" applyBorder="1" applyAlignment="1" applyProtection="1">
      <alignment horizontal="left" vertical="center" shrinkToFit="1"/>
      <protection hidden="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6" xfId="61"/>
    <cellStyle name="Normal 7" xfId="62"/>
    <cellStyle name="Normal 8" xfId="63"/>
    <cellStyle name="Normal 9" xfId="64"/>
    <cellStyle name="Note" xfId="65"/>
    <cellStyle name="Output" xfId="66"/>
    <cellStyle name="Percent" xfId="67"/>
    <cellStyle name="Title" xfId="68"/>
    <cellStyle name="Total" xfId="69"/>
    <cellStyle name="Warning Text" xfId="70"/>
  </cellStyles>
  <dxfs count="11">
    <dxf>
      <font>
        <color indexed="10"/>
      </font>
    </dxf>
    <dxf>
      <font>
        <color indexed="17"/>
      </font>
    </dxf>
    <dxf>
      <font>
        <color indexed="9"/>
      </font>
    </dxf>
    <dxf>
      <font>
        <strike val="0"/>
        <color indexed="9"/>
      </font>
    </dxf>
    <dxf>
      <font>
        <color indexed="10"/>
      </font>
    </dxf>
    <dxf>
      <font>
        <color indexed="17"/>
      </font>
    </dxf>
    <dxf>
      <font>
        <color indexed="10"/>
      </font>
    </dxf>
    <dxf>
      <font>
        <color indexed="17"/>
      </font>
    </dxf>
    <dxf>
      <font>
        <b/>
        <i val="0"/>
        <color indexed="51"/>
      </font>
    </dxf>
    <dxf>
      <font>
        <b/>
        <i val="0"/>
        <color indexed="1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95"/>
  <sheetViews>
    <sheetView showGridLines="0" tabSelected="1" zoomScalePageLayoutView="0" workbookViewId="0" topLeftCell="A1">
      <pane ySplit="7" topLeftCell="A8" activePane="bottomLeft" state="frozen"/>
      <selection pane="topLeft" activeCell="A1" sqref="A1"/>
      <selection pane="bottomLeft" activeCell="A8" sqref="A8"/>
    </sheetView>
  </sheetViews>
  <sheetFormatPr defaultColWidth="0" defaultRowHeight="12.75" zeroHeight="1"/>
  <cols>
    <col min="1" max="2" width="12.7109375" style="72" customWidth="1"/>
    <col min="3" max="3" width="14.7109375" style="72" customWidth="1"/>
    <col min="4" max="4" width="7.8515625" style="72" customWidth="1"/>
    <col min="5" max="6" width="8.57421875" style="72" customWidth="1"/>
    <col min="7" max="10" width="8.7109375" style="72" customWidth="1"/>
    <col min="11" max="11" width="15.7109375" style="72" customWidth="1"/>
    <col min="12" max="12" width="0.13671875" style="72" customWidth="1"/>
    <col min="13" max="16384" width="0" style="72" hidden="1" customWidth="1"/>
  </cols>
  <sheetData>
    <row r="1" spans="1:12" ht="18">
      <c r="A1" s="156" t="s">
        <v>35</v>
      </c>
      <c r="B1" s="157"/>
      <c r="C1" s="157"/>
      <c r="D1" s="157"/>
      <c r="E1" s="157"/>
      <c r="F1" s="157"/>
      <c r="G1" s="157"/>
      <c r="H1" s="157"/>
      <c r="I1" s="157"/>
      <c r="J1" s="157"/>
      <c r="K1" s="158"/>
      <c r="L1" s="101"/>
    </row>
    <row r="2" spans="1:12" ht="17.25" thickBot="1">
      <c r="A2" s="159" t="s">
        <v>24</v>
      </c>
      <c r="B2" s="160"/>
      <c r="C2" s="161" t="s">
        <v>48</v>
      </c>
      <c r="D2" s="161"/>
      <c r="E2" s="161"/>
      <c r="F2" s="74" t="s">
        <v>16</v>
      </c>
      <c r="G2" s="30">
        <v>41519</v>
      </c>
      <c r="H2" s="160" t="s">
        <v>21</v>
      </c>
      <c r="I2" s="160"/>
      <c r="J2" s="162" t="s">
        <v>190</v>
      </c>
      <c r="K2" s="163"/>
      <c r="L2" s="101"/>
    </row>
    <row r="3" spans="1:12" ht="17.25" thickBot="1">
      <c r="A3" s="159" t="s">
        <v>25</v>
      </c>
      <c r="B3" s="160"/>
      <c r="C3" s="169" t="s">
        <v>49</v>
      </c>
      <c r="D3" s="169"/>
      <c r="E3" s="169"/>
      <c r="F3" s="169"/>
      <c r="G3" s="169"/>
      <c r="H3" s="160" t="s">
        <v>11</v>
      </c>
      <c r="I3" s="160"/>
      <c r="J3" s="165" t="str">
        <f>LEFT(J2,6)</f>
        <v>EO-223</v>
      </c>
      <c r="K3" s="166"/>
      <c r="L3" s="101"/>
    </row>
    <row r="4" spans="1:12" ht="17.25" thickBot="1">
      <c r="A4" s="159" t="s">
        <v>22</v>
      </c>
      <c r="B4" s="160"/>
      <c r="C4" s="63">
        <f>COUNTA(C8:C142)</f>
        <v>43</v>
      </c>
      <c r="D4" s="164"/>
      <c r="E4" s="164"/>
      <c r="F4" s="164"/>
      <c r="G4" s="164"/>
      <c r="H4" s="170" t="s">
        <v>12</v>
      </c>
      <c r="I4" s="170"/>
      <c r="J4" s="100">
        <f>COUNTA(A8:A142)</f>
        <v>43</v>
      </c>
      <c r="K4" s="102"/>
      <c r="L4" s="101"/>
    </row>
    <row r="5" spans="1:12" ht="17.25" thickBot="1">
      <c r="A5" s="107"/>
      <c r="B5" s="108"/>
      <c r="C5" s="109"/>
      <c r="D5" s="110"/>
      <c r="E5" s="111"/>
      <c r="F5" s="112"/>
      <c r="G5" s="112"/>
      <c r="H5" s="112"/>
      <c r="I5" s="112"/>
      <c r="J5" s="112"/>
      <c r="K5" s="113"/>
      <c r="L5" s="101"/>
    </row>
    <row r="6" spans="1:12" ht="16.5">
      <c r="A6" s="167" t="s">
        <v>33</v>
      </c>
      <c r="B6" s="175" t="s">
        <v>32</v>
      </c>
      <c r="C6" s="173" t="s">
        <v>26</v>
      </c>
      <c r="D6" s="175" t="s">
        <v>27</v>
      </c>
      <c r="E6" s="178" t="s">
        <v>2</v>
      </c>
      <c r="F6" s="175" t="s">
        <v>23</v>
      </c>
      <c r="G6" s="178" t="s">
        <v>0</v>
      </c>
      <c r="H6" s="178"/>
      <c r="I6" s="178"/>
      <c r="J6" s="178"/>
      <c r="K6" s="171" t="s">
        <v>4</v>
      </c>
      <c r="L6" s="71"/>
    </row>
    <row r="7" spans="1:12" ht="16.5">
      <c r="A7" s="168"/>
      <c r="B7" s="176"/>
      <c r="C7" s="174"/>
      <c r="D7" s="177"/>
      <c r="E7" s="176"/>
      <c r="F7" s="177"/>
      <c r="G7" s="114" t="s">
        <v>38</v>
      </c>
      <c r="H7" s="114" t="s">
        <v>39</v>
      </c>
      <c r="I7" s="114" t="s">
        <v>37</v>
      </c>
      <c r="J7" s="114" t="s">
        <v>3</v>
      </c>
      <c r="K7" s="172"/>
      <c r="L7" s="71"/>
    </row>
    <row r="8" spans="1:12" ht="12.75">
      <c r="A8" s="125" t="s">
        <v>72</v>
      </c>
      <c r="B8" s="125" t="s">
        <v>73</v>
      </c>
      <c r="C8" s="124" t="s">
        <v>74</v>
      </c>
      <c r="D8" s="124" t="s">
        <v>50</v>
      </c>
      <c r="E8" s="153" t="s">
        <v>78</v>
      </c>
      <c r="F8" s="126"/>
      <c r="G8" s="127">
        <v>3</v>
      </c>
      <c r="H8" s="127"/>
      <c r="I8" s="127"/>
      <c r="J8" s="128">
        <f aca="true" t="shared" si="0" ref="J8:J66">IF(G8&lt;&gt;"",SUM(G8:I8),IF(H8&lt;&gt;"",SUM(G8:I8),""))</f>
        <v>3</v>
      </c>
      <c r="K8" s="129"/>
      <c r="L8" s="70"/>
    </row>
    <row r="9" spans="1:12" ht="12.75">
      <c r="A9" s="125" t="s">
        <v>75</v>
      </c>
      <c r="B9" s="125" t="s">
        <v>76</v>
      </c>
      <c r="C9" s="124" t="s">
        <v>77</v>
      </c>
      <c r="D9" s="124" t="s">
        <v>50</v>
      </c>
      <c r="E9" s="153" t="s">
        <v>79</v>
      </c>
      <c r="F9" s="126"/>
      <c r="G9" s="127">
        <v>3</v>
      </c>
      <c r="H9" s="127"/>
      <c r="I9" s="127"/>
      <c r="J9" s="128">
        <f t="shared" si="0"/>
        <v>3</v>
      </c>
      <c r="K9" s="129"/>
      <c r="L9" s="70"/>
    </row>
    <row r="10" spans="1:12" ht="12.75">
      <c r="A10" s="134" t="s">
        <v>80</v>
      </c>
      <c r="B10" s="134" t="s">
        <v>76</v>
      </c>
      <c r="C10" s="135" t="s">
        <v>81</v>
      </c>
      <c r="D10" s="135" t="s">
        <v>50</v>
      </c>
      <c r="E10" s="154" t="s">
        <v>79</v>
      </c>
      <c r="F10" s="136"/>
      <c r="G10" s="137">
        <v>3</v>
      </c>
      <c r="H10" s="137"/>
      <c r="I10" s="137"/>
      <c r="J10" s="138">
        <f t="shared" si="0"/>
        <v>3</v>
      </c>
      <c r="K10" s="139"/>
      <c r="L10" s="70"/>
    </row>
    <row r="11" spans="1:12" ht="12.75">
      <c r="A11" s="125" t="s">
        <v>69</v>
      </c>
      <c r="B11" s="125" t="s">
        <v>70</v>
      </c>
      <c r="C11" s="125" t="s">
        <v>71</v>
      </c>
      <c r="D11" s="125" t="s">
        <v>50</v>
      </c>
      <c r="E11" s="153" t="s">
        <v>79</v>
      </c>
      <c r="F11" s="126"/>
      <c r="G11" s="127">
        <v>3</v>
      </c>
      <c r="H11" s="127"/>
      <c r="I11" s="127"/>
      <c r="J11" s="128">
        <f t="shared" si="0"/>
        <v>3</v>
      </c>
      <c r="K11" s="129"/>
      <c r="L11" s="70"/>
    </row>
    <row r="12" spans="1:12" ht="12.75">
      <c r="A12" s="125" t="s">
        <v>75</v>
      </c>
      <c r="B12" s="125" t="s">
        <v>87</v>
      </c>
      <c r="C12" s="124" t="s">
        <v>88</v>
      </c>
      <c r="D12" s="124" t="s">
        <v>50</v>
      </c>
      <c r="E12" s="153" t="s">
        <v>89</v>
      </c>
      <c r="F12" s="126"/>
      <c r="G12" s="127">
        <v>3</v>
      </c>
      <c r="H12" s="127"/>
      <c r="I12" s="127"/>
      <c r="J12" s="128">
        <f t="shared" si="0"/>
        <v>3</v>
      </c>
      <c r="K12" s="129"/>
      <c r="L12" s="70"/>
    </row>
    <row r="13" spans="1:12" ht="12.75">
      <c r="A13" s="125" t="s">
        <v>90</v>
      </c>
      <c r="B13" s="125" t="s">
        <v>91</v>
      </c>
      <c r="C13" s="125" t="s">
        <v>92</v>
      </c>
      <c r="D13" s="125" t="s">
        <v>50</v>
      </c>
      <c r="E13" s="153" t="s">
        <v>93</v>
      </c>
      <c r="F13" s="126"/>
      <c r="G13" s="127">
        <v>3</v>
      </c>
      <c r="H13" s="127"/>
      <c r="I13" s="127"/>
      <c r="J13" s="128">
        <f t="shared" si="0"/>
        <v>3</v>
      </c>
      <c r="K13" s="129"/>
      <c r="L13" s="70"/>
    </row>
    <row r="14" spans="1:12" ht="12.75">
      <c r="A14" s="125" t="s">
        <v>94</v>
      </c>
      <c r="B14" s="125" t="s">
        <v>95</v>
      </c>
      <c r="C14" s="125" t="s">
        <v>96</v>
      </c>
      <c r="D14" s="125" t="s">
        <v>50</v>
      </c>
      <c r="E14" s="153" t="s">
        <v>78</v>
      </c>
      <c r="F14" s="126"/>
      <c r="G14" s="127">
        <v>3</v>
      </c>
      <c r="H14" s="127"/>
      <c r="I14" s="127"/>
      <c r="J14" s="128">
        <f t="shared" si="0"/>
        <v>3</v>
      </c>
      <c r="K14" s="129"/>
      <c r="L14" s="70"/>
    </row>
    <row r="15" spans="1:12" ht="12.75">
      <c r="A15" s="134" t="s">
        <v>97</v>
      </c>
      <c r="B15" s="134" t="s">
        <v>98</v>
      </c>
      <c r="C15" s="135" t="s">
        <v>99</v>
      </c>
      <c r="D15" s="135" t="s">
        <v>50</v>
      </c>
      <c r="E15" s="154" t="s">
        <v>79</v>
      </c>
      <c r="F15" s="136"/>
      <c r="G15" s="137">
        <v>3</v>
      </c>
      <c r="H15" s="137"/>
      <c r="I15" s="137"/>
      <c r="J15" s="128">
        <f t="shared" si="0"/>
        <v>3</v>
      </c>
      <c r="K15" s="129"/>
      <c r="L15" s="70"/>
    </row>
    <row r="16" spans="1:12" ht="12.75">
      <c r="A16" s="125" t="s">
        <v>100</v>
      </c>
      <c r="B16" s="125" t="s">
        <v>101</v>
      </c>
      <c r="C16" s="125" t="s">
        <v>102</v>
      </c>
      <c r="D16" s="125" t="s">
        <v>50</v>
      </c>
      <c r="E16" s="153" t="s">
        <v>79</v>
      </c>
      <c r="F16" s="126"/>
      <c r="G16" s="127">
        <v>3</v>
      </c>
      <c r="H16" s="127"/>
      <c r="I16" s="127"/>
      <c r="J16" s="138">
        <f t="shared" si="0"/>
        <v>3</v>
      </c>
      <c r="K16" s="139"/>
      <c r="L16" s="70"/>
    </row>
    <row r="17" spans="1:12" ht="12.75">
      <c r="A17" s="134" t="s">
        <v>103</v>
      </c>
      <c r="B17" s="134" t="s">
        <v>101</v>
      </c>
      <c r="C17" s="134" t="s">
        <v>104</v>
      </c>
      <c r="D17" s="134" t="s">
        <v>50</v>
      </c>
      <c r="E17" s="154" t="s">
        <v>79</v>
      </c>
      <c r="F17" s="136"/>
      <c r="G17" s="137">
        <v>3</v>
      </c>
      <c r="H17" s="137"/>
      <c r="I17" s="137"/>
      <c r="J17" s="128">
        <f t="shared" si="0"/>
        <v>3</v>
      </c>
      <c r="K17" s="129"/>
      <c r="L17" s="70"/>
    </row>
    <row r="18" spans="1:12" ht="12.75">
      <c r="A18" s="134" t="s">
        <v>105</v>
      </c>
      <c r="B18" s="134" t="s">
        <v>106</v>
      </c>
      <c r="C18" s="134" t="s">
        <v>107</v>
      </c>
      <c r="D18" s="134" t="s">
        <v>50</v>
      </c>
      <c r="E18" s="154" t="s">
        <v>78</v>
      </c>
      <c r="F18" s="136"/>
      <c r="G18" s="137">
        <v>3</v>
      </c>
      <c r="H18" s="137"/>
      <c r="I18" s="137"/>
      <c r="J18" s="138">
        <f t="shared" si="0"/>
        <v>3</v>
      </c>
      <c r="K18" s="139"/>
      <c r="L18" s="70"/>
    </row>
    <row r="19" spans="1:12" ht="12.75">
      <c r="A19" s="125" t="s">
        <v>108</v>
      </c>
      <c r="B19" s="125" t="s">
        <v>109</v>
      </c>
      <c r="C19" s="124" t="s">
        <v>110</v>
      </c>
      <c r="D19" s="124" t="s">
        <v>50</v>
      </c>
      <c r="E19" s="153" t="s">
        <v>79</v>
      </c>
      <c r="F19" s="126"/>
      <c r="G19" s="127">
        <v>3</v>
      </c>
      <c r="H19" s="127"/>
      <c r="I19" s="127"/>
      <c r="J19" s="128">
        <f t="shared" si="0"/>
        <v>3</v>
      </c>
      <c r="K19" s="129"/>
      <c r="L19" s="70"/>
    </row>
    <row r="20" spans="1:12" ht="12.75">
      <c r="A20" s="125" t="s">
        <v>111</v>
      </c>
      <c r="B20" s="125" t="s">
        <v>109</v>
      </c>
      <c r="C20" s="125" t="s">
        <v>112</v>
      </c>
      <c r="D20" s="125" t="s">
        <v>50</v>
      </c>
      <c r="E20" s="153" t="s">
        <v>79</v>
      </c>
      <c r="F20" s="126"/>
      <c r="G20" s="127">
        <v>3</v>
      </c>
      <c r="H20" s="127"/>
      <c r="I20" s="127"/>
      <c r="J20" s="128">
        <f t="shared" si="0"/>
        <v>3</v>
      </c>
      <c r="K20" s="129"/>
      <c r="L20" s="70"/>
    </row>
    <row r="21" spans="1:12" ht="12.75">
      <c r="A21" s="125" t="s">
        <v>113</v>
      </c>
      <c r="B21" s="125" t="s">
        <v>114</v>
      </c>
      <c r="C21" s="124" t="s">
        <v>115</v>
      </c>
      <c r="D21" s="124" t="s">
        <v>50</v>
      </c>
      <c r="E21" s="153" t="s">
        <v>93</v>
      </c>
      <c r="F21" s="126"/>
      <c r="G21" s="127">
        <v>3</v>
      </c>
      <c r="H21" s="127"/>
      <c r="I21" s="127"/>
      <c r="J21" s="128">
        <f t="shared" si="0"/>
        <v>3</v>
      </c>
      <c r="K21" s="150"/>
      <c r="L21" s="70"/>
    </row>
    <row r="22" spans="1:12" ht="12.75">
      <c r="A22" s="125" t="s">
        <v>116</v>
      </c>
      <c r="B22" s="125" t="s">
        <v>114</v>
      </c>
      <c r="C22" s="125" t="s">
        <v>117</v>
      </c>
      <c r="D22" s="125" t="s">
        <v>50</v>
      </c>
      <c r="E22" s="153" t="s">
        <v>93</v>
      </c>
      <c r="F22" s="126"/>
      <c r="G22" s="127">
        <v>3</v>
      </c>
      <c r="H22" s="127"/>
      <c r="I22" s="127"/>
      <c r="J22" s="128">
        <f t="shared" si="0"/>
        <v>3</v>
      </c>
      <c r="K22" s="129"/>
      <c r="L22" s="70"/>
    </row>
    <row r="23" spans="1:12" ht="12.75">
      <c r="A23" s="125" t="s">
        <v>118</v>
      </c>
      <c r="B23" s="125" t="s">
        <v>119</v>
      </c>
      <c r="C23" s="125" t="s">
        <v>120</v>
      </c>
      <c r="D23" s="125" t="s">
        <v>50</v>
      </c>
      <c r="E23" s="153" t="s">
        <v>93</v>
      </c>
      <c r="F23" s="126"/>
      <c r="G23" s="127">
        <v>3</v>
      </c>
      <c r="H23" s="127"/>
      <c r="I23" s="127"/>
      <c r="J23" s="128">
        <f t="shared" si="0"/>
        <v>3</v>
      </c>
      <c r="K23" s="129"/>
      <c r="L23" s="70"/>
    </row>
    <row r="24" spans="1:12" ht="12.75">
      <c r="A24" s="125" t="s">
        <v>124</v>
      </c>
      <c r="B24" s="125" t="s">
        <v>125</v>
      </c>
      <c r="C24" s="124" t="s">
        <v>126</v>
      </c>
      <c r="D24" s="124" t="s">
        <v>50</v>
      </c>
      <c r="E24" s="153" t="s">
        <v>93</v>
      </c>
      <c r="F24" s="126"/>
      <c r="G24" s="127">
        <v>3</v>
      </c>
      <c r="H24" s="127"/>
      <c r="I24" s="127"/>
      <c r="J24" s="128">
        <f t="shared" si="0"/>
        <v>3</v>
      </c>
      <c r="K24" s="129"/>
      <c r="L24" s="70"/>
    </row>
    <row r="25" spans="1:12" ht="12.75">
      <c r="A25" s="134" t="s">
        <v>127</v>
      </c>
      <c r="B25" s="134" t="s">
        <v>128</v>
      </c>
      <c r="C25" s="134" t="s">
        <v>129</v>
      </c>
      <c r="D25" s="134" t="s">
        <v>50</v>
      </c>
      <c r="E25" s="154" t="s">
        <v>93</v>
      </c>
      <c r="F25" s="136"/>
      <c r="G25" s="137">
        <v>3</v>
      </c>
      <c r="H25" s="137"/>
      <c r="I25" s="137"/>
      <c r="J25" s="128">
        <f t="shared" si="0"/>
        <v>3</v>
      </c>
      <c r="K25" s="129"/>
      <c r="L25" s="152"/>
    </row>
    <row r="26" spans="1:12" ht="12.75">
      <c r="A26" s="125" t="s">
        <v>130</v>
      </c>
      <c r="B26" s="125" t="s">
        <v>128</v>
      </c>
      <c r="C26" s="124" t="s">
        <v>131</v>
      </c>
      <c r="D26" s="124" t="s">
        <v>50</v>
      </c>
      <c r="E26" s="153" t="s">
        <v>93</v>
      </c>
      <c r="F26" s="126"/>
      <c r="G26" s="127">
        <v>3</v>
      </c>
      <c r="H26" s="127"/>
      <c r="I26" s="127"/>
      <c r="J26" s="138">
        <f t="shared" si="0"/>
        <v>3</v>
      </c>
      <c r="K26" s="139"/>
      <c r="L26" s="70"/>
    </row>
    <row r="27" spans="1:12" ht="12.75">
      <c r="A27" s="125" t="s">
        <v>132</v>
      </c>
      <c r="B27" s="125" t="s">
        <v>133</v>
      </c>
      <c r="C27" s="125" t="s">
        <v>134</v>
      </c>
      <c r="D27" s="125" t="s">
        <v>50</v>
      </c>
      <c r="E27" s="153" t="s">
        <v>79</v>
      </c>
      <c r="F27" s="126"/>
      <c r="G27" s="127">
        <v>3</v>
      </c>
      <c r="H27" s="127"/>
      <c r="I27" s="127"/>
      <c r="J27" s="128">
        <f>IF(G27&lt;&gt;"",SUM(G27:I27),IF(H27&lt;&gt;"",SUM(G27:I27),""))</f>
        <v>3</v>
      </c>
      <c r="K27" s="129"/>
      <c r="L27" s="70"/>
    </row>
    <row r="28" spans="1:12" ht="12.75">
      <c r="A28" s="125" t="s">
        <v>135</v>
      </c>
      <c r="B28" s="125" t="s">
        <v>136</v>
      </c>
      <c r="C28" s="125" t="s">
        <v>137</v>
      </c>
      <c r="D28" s="125" t="s">
        <v>50</v>
      </c>
      <c r="E28" s="153" t="s">
        <v>79</v>
      </c>
      <c r="F28" s="126"/>
      <c r="G28" s="127">
        <v>3</v>
      </c>
      <c r="H28" s="127"/>
      <c r="I28" s="127"/>
      <c r="J28" s="138">
        <f t="shared" si="0"/>
        <v>3</v>
      </c>
      <c r="K28" s="129"/>
      <c r="L28" s="70"/>
    </row>
    <row r="29" spans="1:12" ht="12.75">
      <c r="A29" s="125" t="s">
        <v>138</v>
      </c>
      <c r="B29" s="125" t="s">
        <v>136</v>
      </c>
      <c r="C29" s="124" t="s">
        <v>139</v>
      </c>
      <c r="D29" s="124" t="s">
        <v>50</v>
      </c>
      <c r="E29" s="153" t="s">
        <v>79</v>
      </c>
      <c r="F29" s="126"/>
      <c r="G29" s="127">
        <v>3</v>
      </c>
      <c r="H29" s="127"/>
      <c r="I29" s="127"/>
      <c r="J29" s="128">
        <f t="shared" si="0"/>
        <v>3</v>
      </c>
      <c r="K29" s="129"/>
      <c r="L29" s="70"/>
    </row>
    <row r="30" spans="1:12" ht="12.75">
      <c r="A30" s="125" t="s">
        <v>140</v>
      </c>
      <c r="B30" s="125" t="s">
        <v>141</v>
      </c>
      <c r="C30" s="125" t="s">
        <v>142</v>
      </c>
      <c r="D30" s="125" t="s">
        <v>50</v>
      </c>
      <c r="E30" s="153" t="s">
        <v>93</v>
      </c>
      <c r="F30" s="126"/>
      <c r="G30" s="127">
        <v>3</v>
      </c>
      <c r="H30" s="127"/>
      <c r="I30" s="127"/>
      <c r="J30" s="128">
        <f t="shared" si="0"/>
        <v>3</v>
      </c>
      <c r="K30" s="129"/>
      <c r="L30" s="70"/>
    </row>
    <row r="31" spans="1:12" ht="12.75">
      <c r="A31" s="134" t="s">
        <v>143</v>
      </c>
      <c r="B31" s="134" t="s">
        <v>141</v>
      </c>
      <c r="C31" s="134" t="s">
        <v>144</v>
      </c>
      <c r="D31" s="134" t="s">
        <v>50</v>
      </c>
      <c r="E31" s="154" t="s">
        <v>93</v>
      </c>
      <c r="F31" s="136"/>
      <c r="G31" s="137">
        <v>3</v>
      </c>
      <c r="H31" s="137"/>
      <c r="I31" s="137"/>
      <c r="J31" s="128">
        <f t="shared" si="0"/>
        <v>3</v>
      </c>
      <c r="K31" s="129"/>
      <c r="L31" s="70"/>
    </row>
    <row r="32" spans="1:12" ht="12.75">
      <c r="A32" s="125" t="s">
        <v>145</v>
      </c>
      <c r="B32" s="125" t="s">
        <v>146</v>
      </c>
      <c r="C32" s="124" t="s">
        <v>147</v>
      </c>
      <c r="D32" s="124" t="s">
        <v>50</v>
      </c>
      <c r="E32" s="153" t="s">
        <v>93</v>
      </c>
      <c r="F32" s="126"/>
      <c r="G32" s="127">
        <v>3</v>
      </c>
      <c r="H32" s="127"/>
      <c r="I32" s="127"/>
      <c r="J32" s="138">
        <f t="shared" si="0"/>
        <v>3</v>
      </c>
      <c r="K32" s="151"/>
      <c r="L32" s="70"/>
    </row>
    <row r="33" spans="1:12" ht="12.75">
      <c r="A33" s="134" t="s">
        <v>148</v>
      </c>
      <c r="B33" s="134" t="s">
        <v>146</v>
      </c>
      <c r="C33" s="135" t="s">
        <v>149</v>
      </c>
      <c r="D33" s="135" t="s">
        <v>50</v>
      </c>
      <c r="E33" s="154" t="s">
        <v>93</v>
      </c>
      <c r="F33" s="136"/>
      <c r="G33" s="137">
        <v>3</v>
      </c>
      <c r="H33" s="137"/>
      <c r="I33" s="137"/>
      <c r="J33" s="128">
        <f t="shared" si="0"/>
        <v>3</v>
      </c>
      <c r="K33" s="129"/>
      <c r="L33" s="70"/>
    </row>
    <row r="34" spans="1:12" ht="12.75">
      <c r="A34" s="125" t="s">
        <v>64</v>
      </c>
      <c r="B34" s="125" t="s">
        <v>150</v>
      </c>
      <c r="C34" s="125" t="s">
        <v>151</v>
      </c>
      <c r="D34" s="125" t="s">
        <v>50</v>
      </c>
      <c r="E34" s="153" t="s">
        <v>79</v>
      </c>
      <c r="F34" s="126"/>
      <c r="G34" s="127">
        <v>3</v>
      </c>
      <c r="H34" s="127"/>
      <c r="I34" s="127"/>
      <c r="J34" s="138">
        <f t="shared" si="0"/>
        <v>3</v>
      </c>
      <c r="K34" s="139"/>
      <c r="L34" s="70"/>
    </row>
    <row r="35" spans="1:12" ht="12.75">
      <c r="A35" s="134" t="s">
        <v>152</v>
      </c>
      <c r="B35" s="134" t="s">
        <v>150</v>
      </c>
      <c r="C35" s="135" t="s">
        <v>153</v>
      </c>
      <c r="D35" s="135" t="s">
        <v>50</v>
      </c>
      <c r="E35" s="154" t="s">
        <v>79</v>
      </c>
      <c r="F35" s="136"/>
      <c r="G35" s="137">
        <v>3</v>
      </c>
      <c r="H35" s="137"/>
      <c r="I35" s="137"/>
      <c r="J35" s="128">
        <f t="shared" si="0"/>
        <v>3</v>
      </c>
      <c r="K35" s="129"/>
      <c r="L35" s="70"/>
    </row>
    <row r="36" spans="1:12" ht="12.75">
      <c r="A36" s="125" t="s">
        <v>154</v>
      </c>
      <c r="B36" s="125" t="s">
        <v>155</v>
      </c>
      <c r="C36" s="125" t="s">
        <v>156</v>
      </c>
      <c r="D36" s="125" t="s">
        <v>50</v>
      </c>
      <c r="E36" s="153" t="s">
        <v>93</v>
      </c>
      <c r="F36" s="126"/>
      <c r="G36" s="127">
        <v>3</v>
      </c>
      <c r="H36" s="127"/>
      <c r="I36" s="127"/>
      <c r="J36" s="138">
        <f t="shared" si="0"/>
        <v>3</v>
      </c>
      <c r="K36" s="139"/>
      <c r="L36" s="70"/>
    </row>
    <row r="37" spans="1:12" ht="12.75">
      <c r="A37" s="134" t="s">
        <v>157</v>
      </c>
      <c r="B37" s="134" t="s">
        <v>158</v>
      </c>
      <c r="C37" s="134" t="s">
        <v>159</v>
      </c>
      <c r="D37" s="134" t="s">
        <v>50</v>
      </c>
      <c r="E37" s="153" t="s">
        <v>89</v>
      </c>
      <c r="F37" s="136"/>
      <c r="G37" s="137">
        <v>3</v>
      </c>
      <c r="H37" s="137"/>
      <c r="I37" s="137"/>
      <c r="J37" s="138">
        <f t="shared" si="0"/>
        <v>3</v>
      </c>
      <c r="K37" s="129"/>
      <c r="L37" s="152"/>
    </row>
    <row r="38" spans="1:12" ht="12.75">
      <c r="A38" s="134" t="s">
        <v>160</v>
      </c>
      <c r="B38" s="134" t="s">
        <v>158</v>
      </c>
      <c r="C38" s="134" t="s">
        <v>161</v>
      </c>
      <c r="D38" s="134" t="s">
        <v>50</v>
      </c>
      <c r="E38" s="154" t="s">
        <v>89</v>
      </c>
      <c r="F38" s="136"/>
      <c r="G38" s="137">
        <v>3</v>
      </c>
      <c r="H38" s="137"/>
      <c r="I38" s="137"/>
      <c r="J38" s="138">
        <f t="shared" si="0"/>
        <v>3</v>
      </c>
      <c r="K38" s="139"/>
      <c r="L38" s="70"/>
    </row>
    <row r="39" spans="1:12" ht="12.75">
      <c r="A39" s="134" t="s">
        <v>162</v>
      </c>
      <c r="B39" s="134" t="s">
        <v>163</v>
      </c>
      <c r="C39" s="134" t="s">
        <v>164</v>
      </c>
      <c r="D39" s="134" t="s">
        <v>50</v>
      </c>
      <c r="E39" s="154" t="s">
        <v>79</v>
      </c>
      <c r="F39" s="136"/>
      <c r="G39" s="137">
        <v>3</v>
      </c>
      <c r="H39" s="137"/>
      <c r="I39" s="137"/>
      <c r="J39" s="138">
        <f t="shared" si="0"/>
        <v>3</v>
      </c>
      <c r="K39" s="139"/>
      <c r="L39" s="70"/>
    </row>
    <row r="40" spans="1:12" ht="12.75">
      <c r="A40" s="125" t="s">
        <v>43</v>
      </c>
      <c r="B40" s="125" t="s">
        <v>165</v>
      </c>
      <c r="C40" s="125" t="s">
        <v>166</v>
      </c>
      <c r="D40" s="125" t="s">
        <v>50</v>
      </c>
      <c r="E40" s="153" t="s">
        <v>79</v>
      </c>
      <c r="F40" s="126"/>
      <c r="G40" s="127">
        <v>3</v>
      </c>
      <c r="H40" s="127"/>
      <c r="I40" s="127"/>
      <c r="J40" s="128">
        <f t="shared" si="0"/>
        <v>3</v>
      </c>
      <c r="K40" s="129"/>
      <c r="L40" s="70"/>
    </row>
    <row r="41" spans="1:12" ht="12.75">
      <c r="A41" s="134" t="s">
        <v>167</v>
      </c>
      <c r="B41" s="134" t="s">
        <v>168</v>
      </c>
      <c r="C41" s="135" t="s">
        <v>169</v>
      </c>
      <c r="D41" s="135" t="s">
        <v>51</v>
      </c>
      <c r="E41" s="154" t="s">
        <v>79</v>
      </c>
      <c r="F41" s="136"/>
      <c r="G41" s="137">
        <v>3</v>
      </c>
      <c r="H41" s="137"/>
      <c r="I41" s="137"/>
      <c r="J41" s="128">
        <f t="shared" si="0"/>
        <v>3</v>
      </c>
      <c r="K41" s="129"/>
      <c r="L41" s="70"/>
    </row>
    <row r="42" spans="1:12" ht="12.75">
      <c r="A42" s="125" t="s">
        <v>170</v>
      </c>
      <c r="B42" s="125" t="s">
        <v>168</v>
      </c>
      <c r="C42" s="125" t="s">
        <v>171</v>
      </c>
      <c r="D42" s="125" t="s">
        <v>51</v>
      </c>
      <c r="E42" s="153" t="s">
        <v>79</v>
      </c>
      <c r="F42" s="126"/>
      <c r="G42" s="127">
        <v>3</v>
      </c>
      <c r="H42" s="127"/>
      <c r="I42" s="127"/>
      <c r="J42" s="138">
        <f t="shared" si="0"/>
        <v>3</v>
      </c>
      <c r="K42" s="139"/>
      <c r="L42" s="70"/>
    </row>
    <row r="43" spans="1:12" ht="12.75">
      <c r="A43" s="125" t="s">
        <v>64</v>
      </c>
      <c r="B43" s="125" t="s">
        <v>172</v>
      </c>
      <c r="C43" s="125" t="s">
        <v>173</v>
      </c>
      <c r="D43" s="125" t="s">
        <v>51</v>
      </c>
      <c r="E43" s="153" t="s">
        <v>89</v>
      </c>
      <c r="F43" s="126"/>
      <c r="G43" s="127">
        <v>3</v>
      </c>
      <c r="H43" s="127"/>
      <c r="I43" s="127"/>
      <c r="J43" s="128">
        <f t="shared" si="0"/>
        <v>3</v>
      </c>
      <c r="K43" s="129"/>
      <c r="L43" s="70"/>
    </row>
    <row r="44" spans="1:12" ht="12.75">
      <c r="A44" s="134" t="s">
        <v>174</v>
      </c>
      <c r="B44" s="134" t="s">
        <v>172</v>
      </c>
      <c r="C44" s="134" t="s">
        <v>175</v>
      </c>
      <c r="D44" s="134" t="s">
        <v>51</v>
      </c>
      <c r="E44" s="154" t="s">
        <v>89</v>
      </c>
      <c r="F44" s="136"/>
      <c r="G44" s="137">
        <v>3</v>
      </c>
      <c r="H44" s="137"/>
      <c r="I44" s="137"/>
      <c r="J44" s="128">
        <f t="shared" si="0"/>
        <v>3</v>
      </c>
      <c r="K44" s="129"/>
      <c r="L44" s="70"/>
    </row>
    <row r="45" spans="1:12" ht="12.75">
      <c r="A45" s="125" t="s">
        <v>176</v>
      </c>
      <c r="B45" s="125" t="s">
        <v>177</v>
      </c>
      <c r="C45" s="125" t="s">
        <v>178</v>
      </c>
      <c r="D45" s="125" t="s">
        <v>41</v>
      </c>
      <c r="E45" s="153" t="s">
        <v>93</v>
      </c>
      <c r="F45" s="126"/>
      <c r="G45" s="127">
        <v>3</v>
      </c>
      <c r="H45" s="127"/>
      <c r="I45" s="127"/>
      <c r="J45" s="138">
        <f t="shared" si="0"/>
        <v>3</v>
      </c>
      <c r="K45" s="139"/>
      <c r="L45" s="70"/>
    </row>
    <row r="46" spans="1:12" ht="12.75">
      <c r="A46" s="125" t="s">
        <v>167</v>
      </c>
      <c r="B46" s="125" t="s">
        <v>179</v>
      </c>
      <c r="C46" s="125" t="s">
        <v>180</v>
      </c>
      <c r="D46" s="125" t="s">
        <v>41</v>
      </c>
      <c r="E46" s="153" t="s">
        <v>79</v>
      </c>
      <c r="F46" s="126"/>
      <c r="G46" s="127">
        <v>3</v>
      </c>
      <c r="H46" s="127"/>
      <c r="I46" s="127"/>
      <c r="J46" s="128">
        <f t="shared" si="0"/>
        <v>3</v>
      </c>
      <c r="K46" s="129"/>
      <c r="L46" s="70"/>
    </row>
    <row r="47" spans="1:12" ht="12.75">
      <c r="A47" s="125" t="s">
        <v>182</v>
      </c>
      <c r="B47" s="125" t="s">
        <v>183</v>
      </c>
      <c r="C47" s="125" t="s">
        <v>184</v>
      </c>
      <c r="D47" s="125" t="s">
        <v>42</v>
      </c>
      <c r="E47" s="153" t="s">
        <v>79</v>
      </c>
      <c r="F47" s="126"/>
      <c r="G47" s="127">
        <v>3</v>
      </c>
      <c r="H47" s="127"/>
      <c r="I47" s="127"/>
      <c r="J47" s="128">
        <f t="shared" si="0"/>
        <v>3</v>
      </c>
      <c r="K47" s="129"/>
      <c r="L47" s="70"/>
    </row>
    <row r="48" spans="1:12" ht="12.75">
      <c r="A48" s="125" t="s">
        <v>130</v>
      </c>
      <c r="B48" s="125" t="s">
        <v>183</v>
      </c>
      <c r="C48" s="125" t="s">
        <v>185</v>
      </c>
      <c r="D48" s="125" t="s">
        <v>42</v>
      </c>
      <c r="E48" s="153" t="s">
        <v>79</v>
      </c>
      <c r="F48" s="126"/>
      <c r="G48" s="127">
        <v>3</v>
      </c>
      <c r="H48" s="127"/>
      <c r="I48" s="127"/>
      <c r="J48" s="128">
        <f t="shared" si="0"/>
        <v>3</v>
      </c>
      <c r="K48" s="129"/>
      <c r="L48" s="70"/>
    </row>
    <row r="49" spans="1:12" ht="12.75">
      <c r="A49" s="125" t="s">
        <v>181</v>
      </c>
      <c r="B49" s="125" t="s">
        <v>186</v>
      </c>
      <c r="C49" s="125" t="s">
        <v>187</v>
      </c>
      <c r="D49" s="125" t="s">
        <v>42</v>
      </c>
      <c r="E49" s="153" t="s">
        <v>79</v>
      </c>
      <c r="F49" s="126"/>
      <c r="G49" s="127">
        <v>3</v>
      </c>
      <c r="H49" s="127"/>
      <c r="I49" s="127"/>
      <c r="J49" s="128">
        <f t="shared" si="0"/>
        <v>3</v>
      </c>
      <c r="K49" s="129"/>
      <c r="L49" s="70"/>
    </row>
    <row r="50" spans="1:12" ht="12.75">
      <c r="A50" s="125" t="s">
        <v>188</v>
      </c>
      <c r="B50" s="125" t="s">
        <v>186</v>
      </c>
      <c r="C50" s="125" t="s">
        <v>189</v>
      </c>
      <c r="D50" s="125" t="s">
        <v>42</v>
      </c>
      <c r="E50" s="153" t="s">
        <v>79</v>
      </c>
      <c r="F50" s="126"/>
      <c r="G50" s="127">
        <v>3</v>
      </c>
      <c r="H50" s="127"/>
      <c r="I50" s="127"/>
      <c r="J50" s="128">
        <f t="shared" si="0"/>
        <v>3</v>
      </c>
      <c r="K50" s="129"/>
      <c r="L50" s="70"/>
    </row>
    <row r="51" spans="1:12" ht="12.75">
      <c r="A51" s="125"/>
      <c r="B51" s="125"/>
      <c r="C51" s="125"/>
      <c r="D51" s="125"/>
      <c r="E51" s="153"/>
      <c r="F51" s="126"/>
      <c r="G51" s="127"/>
      <c r="H51" s="127"/>
      <c r="I51" s="127"/>
      <c r="J51" s="128">
        <f t="shared" si="0"/>
      </c>
      <c r="K51" s="129"/>
      <c r="L51" s="70"/>
    </row>
    <row r="52" spans="1:12" ht="12.75">
      <c r="A52" s="130"/>
      <c r="B52" s="131"/>
      <c r="C52" s="132"/>
      <c r="D52" s="133"/>
      <c r="E52" s="127"/>
      <c r="F52" s="126"/>
      <c r="G52" s="127"/>
      <c r="H52" s="127"/>
      <c r="I52" s="127"/>
      <c r="J52" s="128">
        <f t="shared" si="0"/>
      </c>
      <c r="K52" s="129"/>
      <c r="L52" s="70"/>
    </row>
    <row r="53" spans="1:12" ht="12.75">
      <c r="A53" s="130"/>
      <c r="B53" s="131"/>
      <c r="C53" s="132"/>
      <c r="D53" s="133"/>
      <c r="E53" s="127"/>
      <c r="F53" s="126"/>
      <c r="G53" s="127"/>
      <c r="H53" s="127"/>
      <c r="I53" s="127"/>
      <c r="J53" s="128">
        <f t="shared" si="0"/>
      </c>
      <c r="K53" s="129"/>
      <c r="L53" s="70"/>
    </row>
    <row r="54" spans="1:12" ht="12.75">
      <c r="A54" s="65"/>
      <c r="B54" s="40"/>
      <c r="C54" s="15"/>
      <c r="D54" s="16"/>
      <c r="E54" s="17"/>
      <c r="F54" s="52"/>
      <c r="G54" s="17"/>
      <c r="H54" s="17"/>
      <c r="I54" s="17"/>
      <c r="J54" s="128">
        <f t="shared" si="0"/>
      </c>
      <c r="K54" s="129"/>
      <c r="L54" s="70"/>
    </row>
    <row r="55" spans="1:12" ht="12.75">
      <c r="A55" s="65"/>
      <c r="B55" s="40"/>
      <c r="C55" s="15"/>
      <c r="D55" s="16"/>
      <c r="E55" s="17"/>
      <c r="F55" s="52"/>
      <c r="G55" s="17"/>
      <c r="H55" s="17"/>
      <c r="I55" s="17"/>
      <c r="J55" s="96">
        <f t="shared" si="0"/>
      </c>
      <c r="K55" s="66"/>
      <c r="L55" s="70"/>
    </row>
    <row r="56" spans="1:12" ht="12.75">
      <c r="A56" s="65"/>
      <c r="B56" s="40"/>
      <c r="C56" s="15"/>
      <c r="D56" s="16"/>
      <c r="E56" s="17"/>
      <c r="F56" s="52"/>
      <c r="G56" s="17"/>
      <c r="H56" s="17"/>
      <c r="I56" s="17"/>
      <c r="J56" s="96">
        <f t="shared" si="0"/>
      </c>
      <c r="K56" s="66"/>
      <c r="L56" s="70"/>
    </row>
    <row r="57" spans="1:12" ht="12.75">
      <c r="A57" s="65"/>
      <c r="B57" s="40"/>
      <c r="C57" s="15"/>
      <c r="D57" s="16"/>
      <c r="E57" s="17"/>
      <c r="F57" s="52"/>
      <c r="G57" s="17"/>
      <c r="H57" s="17"/>
      <c r="I57" s="17"/>
      <c r="J57" s="96">
        <f t="shared" si="0"/>
      </c>
      <c r="K57" s="66"/>
      <c r="L57" s="70"/>
    </row>
    <row r="58" spans="1:12" ht="12.75">
      <c r="A58" s="65"/>
      <c r="B58" s="40"/>
      <c r="C58" s="15"/>
      <c r="D58" s="16"/>
      <c r="E58" s="17"/>
      <c r="F58" s="52"/>
      <c r="G58" s="17"/>
      <c r="H58" s="17"/>
      <c r="I58" s="17"/>
      <c r="J58" s="96">
        <f t="shared" si="0"/>
      </c>
      <c r="K58" s="66"/>
      <c r="L58" s="70"/>
    </row>
    <row r="59" spans="1:12" ht="12.75">
      <c r="A59" s="65"/>
      <c r="B59" s="40"/>
      <c r="C59" s="15"/>
      <c r="D59" s="16"/>
      <c r="E59" s="17"/>
      <c r="F59" s="52"/>
      <c r="G59" s="17"/>
      <c r="H59" s="17"/>
      <c r="I59" s="17"/>
      <c r="J59" s="96">
        <f t="shared" si="0"/>
      </c>
      <c r="K59" s="66"/>
      <c r="L59" s="70"/>
    </row>
    <row r="60" spans="1:12" ht="12.75">
      <c r="A60" s="65"/>
      <c r="B60" s="40"/>
      <c r="C60" s="15"/>
      <c r="D60" s="16"/>
      <c r="E60" s="17"/>
      <c r="F60" s="52"/>
      <c r="G60" s="17"/>
      <c r="H60" s="17"/>
      <c r="I60" s="17"/>
      <c r="J60" s="96">
        <f t="shared" si="0"/>
      </c>
      <c r="K60" s="66"/>
      <c r="L60" s="70"/>
    </row>
    <row r="61" spans="1:12" ht="12.75">
      <c r="A61" s="65"/>
      <c r="B61" s="40"/>
      <c r="C61" s="15"/>
      <c r="D61" s="16"/>
      <c r="E61" s="17"/>
      <c r="F61" s="52"/>
      <c r="G61" s="17"/>
      <c r="H61" s="17"/>
      <c r="I61" s="17"/>
      <c r="J61" s="96">
        <f t="shared" si="0"/>
      </c>
      <c r="K61" s="66"/>
      <c r="L61" s="70"/>
    </row>
    <row r="62" spans="1:12" ht="12.75">
      <c r="A62" s="65"/>
      <c r="B62" s="40"/>
      <c r="C62" s="15"/>
      <c r="D62" s="16"/>
      <c r="E62" s="17"/>
      <c r="F62" s="52"/>
      <c r="G62" s="17"/>
      <c r="H62" s="17"/>
      <c r="I62" s="17"/>
      <c r="J62" s="96">
        <f t="shared" si="0"/>
      </c>
      <c r="K62" s="66"/>
      <c r="L62" s="70"/>
    </row>
    <row r="63" spans="1:12" ht="12.75">
      <c r="A63" s="65"/>
      <c r="B63" s="40"/>
      <c r="C63" s="15"/>
      <c r="D63" s="16"/>
      <c r="E63" s="17"/>
      <c r="F63" s="52"/>
      <c r="G63" s="17"/>
      <c r="H63" s="17"/>
      <c r="I63" s="17"/>
      <c r="J63" s="96">
        <f t="shared" si="0"/>
      </c>
      <c r="K63" s="66"/>
      <c r="L63" s="70"/>
    </row>
    <row r="64" spans="1:12" ht="12.75">
      <c r="A64" s="65"/>
      <c r="B64" s="40"/>
      <c r="C64" s="15"/>
      <c r="D64" s="16"/>
      <c r="E64" s="17"/>
      <c r="F64" s="52"/>
      <c r="G64" s="17"/>
      <c r="H64" s="17"/>
      <c r="I64" s="17"/>
      <c r="J64" s="96">
        <f t="shared" si="0"/>
      </c>
      <c r="K64" s="66"/>
      <c r="L64" s="70"/>
    </row>
    <row r="65" spans="1:12" ht="12.75">
      <c r="A65" s="65"/>
      <c r="B65" s="40"/>
      <c r="C65" s="15"/>
      <c r="D65" s="16"/>
      <c r="E65" s="17"/>
      <c r="F65" s="52"/>
      <c r="G65" s="17"/>
      <c r="H65" s="17"/>
      <c r="I65" s="17"/>
      <c r="J65" s="96">
        <f t="shared" si="0"/>
      </c>
      <c r="K65" s="66"/>
      <c r="L65" s="70"/>
    </row>
    <row r="66" spans="1:12" ht="12.75">
      <c r="A66" s="65"/>
      <c r="B66" s="40"/>
      <c r="C66" s="15"/>
      <c r="D66" s="16"/>
      <c r="E66" s="17"/>
      <c r="F66" s="52"/>
      <c r="G66" s="17"/>
      <c r="H66" s="17"/>
      <c r="I66" s="17"/>
      <c r="J66" s="96">
        <f t="shared" si="0"/>
      </c>
      <c r="K66" s="66"/>
      <c r="L66" s="70"/>
    </row>
    <row r="67" spans="1:12" ht="12.75">
      <c r="A67" s="65"/>
      <c r="B67" s="40"/>
      <c r="C67" s="15"/>
      <c r="D67" s="16"/>
      <c r="E67" s="17"/>
      <c r="F67" s="52"/>
      <c r="G67" s="17"/>
      <c r="H67" s="17"/>
      <c r="I67" s="17"/>
      <c r="J67" s="96">
        <f aca="true" t="shared" si="1" ref="J67:J130">IF(G67&lt;&gt;"",SUM(G67:I67),IF(H67&lt;&gt;"",SUM(G67:I67),""))</f>
      </c>
      <c r="K67" s="66"/>
      <c r="L67" s="70"/>
    </row>
    <row r="68" spans="1:12" ht="12.75">
      <c r="A68" s="65"/>
      <c r="B68" s="40"/>
      <c r="C68" s="15"/>
      <c r="D68" s="16"/>
      <c r="E68" s="17"/>
      <c r="F68" s="52"/>
      <c r="G68" s="17"/>
      <c r="H68" s="17"/>
      <c r="I68" s="17"/>
      <c r="J68" s="96">
        <f t="shared" si="1"/>
      </c>
      <c r="K68" s="66"/>
      <c r="L68" s="70"/>
    </row>
    <row r="69" spans="1:12" ht="12.75">
      <c r="A69" s="65"/>
      <c r="B69" s="40"/>
      <c r="C69" s="15"/>
      <c r="D69" s="16"/>
      <c r="E69" s="17"/>
      <c r="F69" s="52"/>
      <c r="G69" s="17"/>
      <c r="H69" s="17"/>
      <c r="I69" s="17"/>
      <c r="J69" s="96">
        <f t="shared" si="1"/>
      </c>
      <c r="K69" s="66"/>
      <c r="L69" s="70"/>
    </row>
    <row r="70" spans="1:12" ht="12.75">
      <c r="A70" s="65"/>
      <c r="B70" s="40"/>
      <c r="C70" s="15"/>
      <c r="D70" s="16"/>
      <c r="E70" s="17"/>
      <c r="F70" s="52"/>
      <c r="G70" s="17"/>
      <c r="H70" s="17"/>
      <c r="I70" s="17"/>
      <c r="J70" s="96">
        <f t="shared" si="1"/>
      </c>
      <c r="K70" s="66"/>
      <c r="L70" s="70"/>
    </row>
    <row r="71" spans="1:12" ht="12.75">
      <c r="A71" s="65"/>
      <c r="B71" s="40"/>
      <c r="C71" s="15"/>
      <c r="D71" s="16"/>
      <c r="E71" s="17"/>
      <c r="F71" s="52"/>
      <c r="G71" s="17"/>
      <c r="H71" s="17"/>
      <c r="I71" s="17"/>
      <c r="J71" s="96">
        <f t="shared" si="1"/>
      </c>
      <c r="K71" s="66"/>
      <c r="L71" s="70"/>
    </row>
    <row r="72" spans="1:12" ht="12.75">
      <c r="A72" s="65"/>
      <c r="B72" s="40"/>
      <c r="C72" s="15"/>
      <c r="D72" s="16"/>
      <c r="E72" s="17"/>
      <c r="F72" s="52"/>
      <c r="G72" s="17"/>
      <c r="H72" s="17"/>
      <c r="I72" s="17"/>
      <c r="J72" s="96">
        <f t="shared" si="1"/>
      </c>
      <c r="K72" s="66"/>
      <c r="L72" s="70"/>
    </row>
    <row r="73" spans="1:12" ht="12.75">
      <c r="A73" s="65"/>
      <c r="B73" s="40"/>
      <c r="C73" s="15"/>
      <c r="D73" s="16"/>
      <c r="E73" s="17"/>
      <c r="F73" s="52"/>
      <c r="G73" s="17"/>
      <c r="H73" s="17"/>
      <c r="I73" s="17"/>
      <c r="J73" s="96">
        <f t="shared" si="1"/>
      </c>
      <c r="K73" s="66"/>
      <c r="L73" s="70"/>
    </row>
    <row r="74" spans="1:12" ht="12.75">
      <c r="A74" s="65"/>
      <c r="B74" s="40"/>
      <c r="C74" s="15"/>
      <c r="D74" s="16"/>
      <c r="E74" s="17"/>
      <c r="F74" s="52"/>
      <c r="G74" s="17"/>
      <c r="H74" s="17"/>
      <c r="I74" s="17"/>
      <c r="J74" s="96">
        <f t="shared" si="1"/>
      </c>
      <c r="K74" s="66"/>
      <c r="L74" s="70"/>
    </row>
    <row r="75" spans="1:12" ht="12.75">
      <c r="A75" s="65"/>
      <c r="B75" s="40"/>
      <c r="C75" s="15"/>
      <c r="D75" s="16"/>
      <c r="E75" s="17"/>
      <c r="F75" s="52"/>
      <c r="G75" s="17"/>
      <c r="H75" s="17"/>
      <c r="I75" s="17"/>
      <c r="J75" s="96">
        <f t="shared" si="1"/>
      </c>
      <c r="K75" s="66"/>
      <c r="L75" s="70"/>
    </row>
    <row r="76" spans="1:12" ht="12.75">
      <c r="A76" s="65"/>
      <c r="B76" s="40"/>
      <c r="C76" s="15"/>
      <c r="D76" s="16"/>
      <c r="E76" s="17"/>
      <c r="F76" s="52"/>
      <c r="G76" s="17"/>
      <c r="H76" s="17"/>
      <c r="I76" s="17"/>
      <c r="J76" s="96">
        <f t="shared" si="1"/>
      </c>
      <c r="K76" s="66"/>
      <c r="L76" s="70"/>
    </row>
    <row r="77" spans="1:12" ht="12.75">
      <c r="A77" s="65"/>
      <c r="B77" s="40"/>
      <c r="C77" s="15"/>
      <c r="D77" s="16"/>
      <c r="E77" s="17"/>
      <c r="F77" s="52"/>
      <c r="G77" s="17"/>
      <c r="H77" s="17"/>
      <c r="I77" s="17"/>
      <c r="J77" s="96">
        <f t="shared" si="1"/>
      </c>
      <c r="K77" s="66"/>
      <c r="L77" s="70"/>
    </row>
    <row r="78" spans="1:12" ht="12.75">
      <c r="A78" s="65"/>
      <c r="B78" s="40"/>
      <c r="C78" s="15"/>
      <c r="D78" s="16"/>
      <c r="E78" s="17"/>
      <c r="F78" s="52"/>
      <c r="G78" s="17"/>
      <c r="H78" s="17"/>
      <c r="I78" s="17"/>
      <c r="J78" s="96">
        <f t="shared" si="1"/>
      </c>
      <c r="K78" s="66"/>
      <c r="L78" s="70"/>
    </row>
    <row r="79" spans="1:12" ht="12.75">
      <c r="A79" s="65"/>
      <c r="B79" s="40"/>
      <c r="C79" s="15"/>
      <c r="D79" s="16"/>
      <c r="E79" s="17"/>
      <c r="F79" s="52"/>
      <c r="G79" s="17"/>
      <c r="H79" s="17"/>
      <c r="I79" s="17"/>
      <c r="J79" s="96">
        <f t="shared" si="1"/>
      </c>
      <c r="K79" s="66"/>
      <c r="L79" s="70"/>
    </row>
    <row r="80" spans="1:12" ht="12.75">
      <c r="A80" s="65"/>
      <c r="B80" s="40"/>
      <c r="C80" s="15"/>
      <c r="D80" s="16"/>
      <c r="E80" s="17"/>
      <c r="F80" s="52"/>
      <c r="G80" s="17"/>
      <c r="H80" s="17"/>
      <c r="I80" s="17"/>
      <c r="J80" s="96">
        <f t="shared" si="1"/>
      </c>
      <c r="K80" s="66"/>
      <c r="L80" s="70"/>
    </row>
    <row r="81" spans="1:12" ht="12.75">
      <c r="A81" s="65"/>
      <c r="B81" s="40"/>
      <c r="C81" s="15"/>
      <c r="D81" s="16"/>
      <c r="E81" s="17"/>
      <c r="F81" s="52"/>
      <c r="G81" s="17"/>
      <c r="H81" s="17"/>
      <c r="I81" s="17"/>
      <c r="J81" s="96">
        <f t="shared" si="1"/>
      </c>
      <c r="K81" s="66"/>
      <c r="L81" s="70"/>
    </row>
    <row r="82" spans="1:12" ht="12.75">
      <c r="A82" s="65"/>
      <c r="B82" s="40"/>
      <c r="C82" s="15"/>
      <c r="D82" s="16"/>
      <c r="E82" s="17"/>
      <c r="F82" s="52"/>
      <c r="G82" s="17"/>
      <c r="H82" s="17"/>
      <c r="I82" s="17"/>
      <c r="J82" s="96">
        <f t="shared" si="1"/>
      </c>
      <c r="K82" s="66"/>
      <c r="L82" s="70"/>
    </row>
    <row r="83" spans="1:12" ht="12.75">
      <c r="A83" s="65"/>
      <c r="B83" s="40"/>
      <c r="C83" s="15"/>
      <c r="D83" s="16"/>
      <c r="E83" s="17"/>
      <c r="F83" s="52"/>
      <c r="G83" s="17"/>
      <c r="H83" s="17"/>
      <c r="I83" s="17"/>
      <c r="J83" s="96">
        <f t="shared" si="1"/>
      </c>
      <c r="K83" s="66"/>
      <c r="L83" s="70"/>
    </row>
    <row r="84" spans="1:12" ht="12.75">
      <c r="A84" s="65"/>
      <c r="B84" s="40"/>
      <c r="C84" s="15"/>
      <c r="D84" s="16"/>
      <c r="E84" s="17"/>
      <c r="F84" s="52"/>
      <c r="G84" s="17"/>
      <c r="H84" s="17"/>
      <c r="I84" s="17"/>
      <c r="J84" s="96">
        <f t="shared" si="1"/>
      </c>
      <c r="K84" s="67"/>
      <c r="L84" s="70"/>
    </row>
    <row r="85" spans="1:12" ht="12.75">
      <c r="A85" s="65"/>
      <c r="B85" s="40"/>
      <c r="C85" s="15"/>
      <c r="D85" s="16"/>
      <c r="E85" s="17"/>
      <c r="F85" s="52"/>
      <c r="G85" s="17"/>
      <c r="H85" s="17"/>
      <c r="I85" s="17"/>
      <c r="J85" s="96">
        <f t="shared" si="1"/>
      </c>
      <c r="K85" s="67"/>
      <c r="L85" s="70"/>
    </row>
    <row r="86" spans="1:12" ht="12.75">
      <c r="A86" s="65"/>
      <c r="B86" s="40"/>
      <c r="C86" s="15"/>
      <c r="D86" s="16"/>
      <c r="E86" s="17"/>
      <c r="F86" s="52"/>
      <c r="G86" s="17"/>
      <c r="H86" s="17"/>
      <c r="I86" s="17"/>
      <c r="J86" s="96">
        <f t="shared" si="1"/>
      </c>
      <c r="K86" s="67"/>
      <c r="L86" s="70"/>
    </row>
    <row r="87" spans="1:12" ht="12.75">
      <c r="A87" s="65"/>
      <c r="B87" s="40"/>
      <c r="C87" s="15"/>
      <c r="D87" s="16"/>
      <c r="E87" s="17"/>
      <c r="F87" s="52"/>
      <c r="G87" s="17"/>
      <c r="H87" s="17"/>
      <c r="I87" s="17"/>
      <c r="J87" s="96">
        <f t="shared" si="1"/>
      </c>
      <c r="K87" s="67"/>
      <c r="L87" s="70"/>
    </row>
    <row r="88" spans="1:12" ht="12.75">
      <c r="A88" s="40"/>
      <c r="B88" s="40"/>
      <c r="C88" s="15"/>
      <c r="D88" s="16"/>
      <c r="E88" s="17"/>
      <c r="F88" s="52"/>
      <c r="G88" s="17"/>
      <c r="H88" s="17"/>
      <c r="I88" s="17"/>
      <c r="J88" s="96">
        <f t="shared" si="1"/>
      </c>
      <c r="K88" s="64"/>
      <c r="L88" s="70"/>
    </row>
    <row r="89" spans="1:12" ht="12.75">
      <c r="A89" s="40"/>
      <c r="B89" s="40"/>
      <c r="C89" s="15"/>
      <c r="D89" s="16"/>
      <c r="E89" s="17"/>
      <c r="F89" s="52"/>
      <c r="G89" s="17"/>
      <c r="H89" s="17"/>
      <c r="I89" s="17"/>
      <c r="J89" s="96">
        <f t="shared" si="1"/>
      </c>
      <c r="K89" s="64"/>
      <c r="L89" s="70"/>
    </row>
    <row r="90" spans="1:12" ht="12.75">
      <c r="A90" s="40"/>
      <c r="B90" s="40"/>
      <c r="C90" s="15"/>
      <c r="D90" s="16"/>
      <c r="E90" s="17"/>
      <c r="F90" s="52"/>
      <c r="G90" s="17"/>
      <c r="H90" s="17"/>
      <c r="I90" s="17"/>
      <c r="J90" s="96">
        <f t="shared" si="1"/>
      </c>
      <c r="K90" s="64"/>
      <c r="L90" s="70"/>
    </row>
    <row r="91" spans="1:12" ht="12.75">
      <c r="A91" s="40"/>
      <c r="B91" s="40"/>
      <c r="C91" s="15"/>
      <c r="D91" s="16"/>
      <c r="E91" s="17"/>
      <c r="F91" s="52"/>
      <c r="G91" s="17"/>
      <c r="H91" s="17"/>
      <c r="I91" s="17"/>
      <c r="J91" s="96">
        <f t="shared" si="1"/>
      </c>
      <c r="K91" s="64"/>
      <c r="L91" s="70"/>
    </row>
    <row r="92" spans="1:12" ht="12.75">
      <c r="A92" s="40"/>
      <c r="B92" s="40"/>
      <c r="C92" s="15"/>
      <c r="D92" s="16"/>
      <c r="E92" s="17"/>
      <c r="F92" s="52"/>
      <c r="G92" s="17"/>
      <c r="H92" s="17"/>
      <c r="I92" s="17"/>
      <c r="J92" s="96">
        <f t="shared" si="1"/>
      </c>
      <c r="K92" s="64"/>
      <c r="L92" s="70"/>
    </row>
    <row r="93" spans="1:12" ht="12.75">
      <c r="A93" s="40"/>
      <c r="B93" s="40"/>
      <c r="C93" s="15"/>
      <c r="D93" s="16"/>
      <c r="E93" s="17"/>
      <c r="F93" s="52"/>
      <c r="G93" s="17"/>
      <c r="H93" s="17"/>
      <c r="I93" s="17"/>
      <c r="J93" s="96">
        <f t="shared" si="1"/>
      </c>
      <c r="K93" s="64"/>
      <c r="L93" s="70"/>
    </row>
    <row r="94" spans="1:12" ht="12.75">
      <c r="A94" s="40"/>
      <c r="B94" s="40"/>
      <c r="C94" s="15"/>
      <c r="D94" s="16"/>
      <c r="E94" s="17"/>
      <c r="F94" s="52"/>
      <c r="G94" s="17"/>
      <c r="H94" s="17"/>
      <c r="I94" s="17"/>
      <c r="J94" s="96">
        <f t="shared" si="1"/>
      </c>
      <c r="K94" s="64"/>
      <c r="L94" s="70"/>
    </row>
    <row r="95" spans="1:12" ht="12.75">
      <c r="A95" s="40"/>
      <c r="B95" s="40"/>
      <c r="C95" s="15"/>
      <c r="D95" s="16"/>
      <c r="E95" s="17"/>
      <c r="F95" s="52"/>
      <c r="G95" s="17"/>
      <c r="H95" s="17"/>
      <c r="I95" s="17"/>
      <c r="J95" s="96">
        <f t="shared" si="1"/>
      </c>
      <c r="K95" s="64"/>
      <c r="L95" s="70"/>
    </row>
    <row r="96" spans="1:12" ht="12.75">
      <c r="A96" s="40"/>
      <c r="B96" s="40"/>
      <c r="C96" s="15"/>
      <c r="D96" s="16"/>
      <c r="E96" s="17"/>
      <c r="F96" s="52"/>
      <c r="G96" s="17"/>
      <c r="H96" s="17"/>
      <c r="I96" s="17"/>
      <c r="J96" s="96">
        <f t="shared" si="1"/>
      </c>
      <c r="K96" s="64"/>
      <c r="L96" s="70"/>
    </row>
    <row r="97" spans="1:12" ht="12.75">
      <c r="A97" s="40"/>
      <c r="B97" s="40"/>
      <c r="C97" s="15"/>
      <c r="D97" s="16"/>
      <c r="E97" s="17"/>
      <c r="F97" s="52"/>
      <c r="G97" s="17"/>
      <c r="H97" s="17"/>
      <c r="I97" s="17"/>
      <c r="J97" s="96">
        <f t="shared" si="1"/>
      </c>
      <c r="K97" s="64"/>
      <c r="L97" s="70"/>
    </row>
    <row r="98" spans="1:12" ht="12.75">
      <c r="A98" s="40"/>
      <c r="B98" s="40"/>
      <c r="C98" s="15"/>
      <c r="D98" s="16"/>
      <c r="E98" s="17"/>
      <c r="F98" s="52"/>
      <c r="G98" s="17"/>
      <c r="H98" s="17"/>
      <c r="I98" s="17"/>
      <c r="J98" s="96">
        <f t="shared" si="1"/>
      </c>
      <c r="K98" s="64"/>
      <c r="L98" s="70"/>
    </row>
    <row r="99" spans="1:12" ht="12.75">
      <c r="A99" s="40"/>
      <c r="B99" s="40"/>
      <c r="C99" s="15"/>
      <c r="D99" s="16"/>
      <c r="E99" s="17"/>
      <c r="F99" s="52"/>
      <c r="G99" s="17"/>
      <c r="H99" s="17"/>
      <c r="I99" s="17"/>
      <c r="J99" s="96">
        <f t="shared" si="1"/>
      </c>
      <c r="K99" s="64"/>
      <c r="L99" s="70"/>
    </row>
    <row r="100" spans="1:12" ht="12.75">
      <c r="A100" s="40"/>
      <c r="B100" s="40"/>
      <c r="C100" s="15"/>
      <c r="D100" s="16"/>
      <c r="E100" s="17"/>
      <c r="F100" s="52"/>
      <c r="G100" s="17"/>
      <c r="H100" s="17"/>
      <c r="I100" s="17"/>
      <c r="J100" s="96">
        <f t="shared" si="1"/>
      </c>
      <c r="K100" s="64"/>
      <c r="L100" s="70"/>
    </row>
    <row r="101" spans="1:12" ht="12.75">
      <c r="A101" s="40"/>
      <c r="B101" s="40"/>
      <c r="C101" s="15"/>
      <c r="D101" s="16"/>
      <c r="E101" s="17"/>
      <c r="F101" s="52"/>
      <c r="G101" s="17"/>
      <c r="H101" s="17"/>
      <c r="I101" s="17"/>
      <c r="J101" s="96">
        <f t="shared" si="1"/>
      </c>
      <c r="K101" s="64"/>
      <c r="L101" s="70"/>
    </row>
    <row r="102" spans="1:12" ht="12.75">
      <c r="A102" s="40"/>
      <c r="B102" s="40"/>
      <c r="C102" s="15"/>
      <c r="D102" s="16"/>
      <c r="E102" s="17"/>
      <c r="F102" s="52"/>
      <c r="G102" s="17"/>
      <c r="H102" s="17"/>
      <c r="I102" s="17"/>
      <c r="J102" s="96">
        <f t="shared" si="1"/>
      </c>
      <c r="K102" s="64"/>
      <c r="L102" s="70"/>
    </row>
    <row r="103" spans="1:12" ht="12.75">
      <c r="A103" s="40"/>
      <c r="B103" s="40"/>
      <c r="C103" s="15"/>
      <c r="D103" s="16"/>
      <c r="E103" s="17"/>
      <c r="F103" s="52"/>
      <c r="G103" s="17"/>
      <c r="H103" s="17"/>
      <c r="I103" s="17"/>
      <c r="J103" s="96">
        <f t="shared" si="1"/>
      </c>
      <c r="K103" s="64"/>
      <c r="L103" s="70"/>
    </row>
    <row r="104" spans="1:12" ht="12.75">
      <c r="A104" s="40"/>
      <c r="B104" s="40"/>
      <c r="C104" s="15"/>
      <c r="D104" s="16"/>
      <c r="E104" s="17"/>
      <c r="F104" s="52"/>
      <c r="G104" s="17"/>
      <c r="H104" s="17"/>
      <c r="I104" s="17"/>
      <c r="J104" s="96">
        <f t="shared" si="1"/>
      </c>
      <c r="K104" s="64"/>
      <c r="L104" s="70"/>
    </row>
    <row r="105" spans="1:12" ht="12.75">
      <c r="A105" s="40"/>
      <c r="B105" s="40"/>
      <c r="C105" s="15"/>
      <c r="D105" s="16"/>
      <c r="E105" s="17"/>
      <c r="F105" s="52"/>
      <c r="G105" s="17"/>
      <c r="H105" s="17"/>
      <c r="I105" s="17"/>
      <c r="J105" s="96">
        <f t="shared" si="1"/>
      </c>
      <c r="K105" s="64"/>
      <c r="L105" s="70"/>
    </row>
    <row r="106" spans="1:12" ht="12.75">
      <c r="A106" s="40"/>
      <c r="B106" s="40"/>
      <c r="C106" s="15"/>
      <c r="D106" s="16"/>
      <c r="E106" s="17"/>
      <c r="F106" s="52"/>
      <c r="G106" s="17"/>
      <c r="H106" s="17"/>
      <c r="I106" s="17"/>
      <c r="J106" s="96">
        <f t="shared" si="1"/>
      </c>
      <c r="K106" s="64"/>
      <c r="L106" s="70"/>
    </row>
    <row r="107" spans="1:12" ht="12.75">
      <c r="A107" s="40"/>
      <c r="B107" s="40"/>
      <c r="C107" s="15"/>
      <c r="D107" s="16"/>
      <c r="E107" s="17"/>
      <c r="F107" s="52"/>
      <c r="G107" s="17"/>
      <c r="H107" s="17"/>
      <c r="I107" s="17"/>
      <c r="J107" s="96">
        <f t="shared" si="1"/>
      </c>
      <c r="K107" s="64"/>
      <c r="L107" s="70"/>
    </row>
    <row r="108" spans="1:12" ht="12.75">
      <c r="A108" s="40"/>
      <c r="B108" s="40"/>
      <c r="C108" s="15"/>
      <c r="D108" s="16"/>
      <c r="E108" s="17"/>
      <c r="F108" s="52"/>
      <c r="G108" s="17"/>
      <c r="H108" s="17"/>
      <c r="I108" s="17"/>
      <c r="J108" s="96">
        <f t="shared" si="1"/>
      </c>
      <c r="K108" s="64"/>
      <c r="L108" s="70"/>
    </row>
    <row r="109" spans="1:12" ht="12.75">
      <c r="A109" s="40"/>
      <c r="B109" s="40"/>
      <c r="C109" s="15"/>
      <c r="D109" s="16"/>
      <c r="E109" s="17"/>
      <c r="F109" s="52"/>
      <c r="G109" s="17"/>
      <c r="H109" s="17"/>
      <c r="I109" s="17"/>
      <c r="J109" s="96">
        <f t="shared" si="1"/>
      </c>
      <c r="K109" s="64"/>
      <c r="L109" s="70"/>
    </row>
    <row r="110" spans="1:12" ht="12.75">
      <c r="A110" s="40"/>
      <c r="B110" s="40"/>
      <c r="C110" s="15"/>
      <c r="D110" s="16"/>
      <c r="E110" s="17"/>
      <c r="F110" s="52"/>
      <c r="G110" s="17"/>
      <c r="H110" s="17"/>
      <c r="I110" s="17"/>
      <c r="J110" s="96">
        <f t="shared" si="1"/>
      </c>
      <c r="K110" s="64"/>
      <c r="L110" s="70"/>
    </row>
    <row r="111" spans="1:12" ht="12.75">
      <c r="A111" s="40"/>
      <c r="B111" s="40"/>
      <c r="C111" s="15"/>
      <c r="D111" s="16"/>
      <c r="E111" s="17"/>
      <c r="F111" s="52"/>
      <c r="G111" s="17"/>
      <c r="H111" s="17"/>
      <c r="I111" s="17"/>
      <c r="J111" s="96">
        <f t="shared" si="1"/>
      </c>
      <c r="K111" s="64"/>
      <c r="L111" s="70"/>
    </row>
    <row r="112" spans="1:12" ht="12.75">
      <c r="A112" s="40"/>
      <c r="B112" s="40"/>
      <c r="C112" s="15"/>
      <c r="D112" s="16"/>
      <c r="E112" s="17"/>
      <c r="F112" s="52"/>
      <c r="G112" s="17"/>
      <c r="H112" s="17"/>
      <c r="I112" s="17"/>
      <c r="J112" s="96">
        <f t="shared" si="1"/>
      </c>
      <c r="K112" s="64"/>
      <c r="L112" s="70"/>
    </row>
    <row r="113" spans="1:12" ht="12.75">
      <c r="A113" s="40"/>
      <c r="B113" s="40"/>
      <c r="C113" s="15"/>
      <c r="D113" s="16"/>
      <c r="E113" s="17"/>
      <c r="F113" s="52"/>
      <c r="G113" s="17"/>
      <c r="H113" s="17"/>
      <c r="I113" s="17"/>
      <c r="J113" s="96">
        <f t="shared" si="1"/>
      </c>
      <c r="K113" s="64"/>
      <c r="L113" s="70"/>
    </row>
    <row r="114" spans="1:12" ht="12.75">
      <c r="A114" s="40"/>
      <c r="B114" s="40"/>
      <c r="C114" s="15"/>
      <c r="D114" s="16"/>
      <c r="E114" s="17"/>
      <c r="F114" s="52"/>
      <c r="G114" s="17"/>
      <c r="H114" s="17"/>
      <c r="I114" s="17"/>
      <c r="J114" s="96">
        <f t="shared" si="1"/>
      </c>
      <c r="K114" s="64"/>
      <c r="L114" s="70"/>
    </row>
    <row r="115" spans="1:12" ht="12.75">
      <c r="A115" s="40"/>
      <c r="B115" s="40"/>
      <c r="C115" s="15"/>
      <c r="D115" s="16"/>
      <c r="E115" s="17"/>
      <c r="F115" s="52"/>
      <c r="G115" s="17"/>
      <c r="H115" s="17"/>
      <c r="I115" s="17"/>
      <c r="J115" s="96">
        <f t="shared" si="1"/>
      </c>
      <c r="K115" s="64"/>
      <c r="L115" s="70"/>
    </row>
    <row r="116" spans="1:12" ht="12.75">
      <c r="A116" s="40"/>
      <c r="B116" s="40"/>
      <c r="C116" s="15"/>
      <c r="D116" s="16"/>
      <c r="E116" s="17"/>
      <c r="F116" s="52"/>
      <c r="G116" s="17"/>
      <c r="H116" s="17"/>
      <c r="I116" s="17"/>
      <c r="J116" s="96">
        <f t="shared" si="1"/>
      </c>
      <c r="K116" s="64"/>
      <c r="L116" s="70"/>
    </row>
    <row r="117" spans="1:12" ht="12.75">
      <c r="A117" s="40"/>
      <c r="B117" s="40"/>
      <c r="C117" s="15"/>
      <c r="D117" s="16"/>
      <c r="E117" s="17"/>
      <c r="F117" s="52"/>
      <c r="G117" s="17"/>
      <c r="H117" s="17"/>
      <c r="I117" s="17"/>
      <c r="J117" s="96">
        <f t="shared" si="1"/>
      </c>
      <c r="K117" s="64"/>
      <c r="L117" s="70"/>
    </row>
    <row r="118" spans="1:12" ht="12.75">
      <c r="A118" s="40"/>
      <c r="B118" s="40"/>
      <c r="C118" s="15"/>
      <c r="D118" s="16"/>
      <c r="E118" s="17"/>
      <c r="F118" s="52"/>
      <c r="G118" s="17"/>
      <c r="H118" s="17"/>
      <c r="I118" s="17"/>
      <c r="J118" s="96">
        <f t="shared" si="1"/>
      </c>
      <c r="K118" s="64"/>
      <c r="L118" s="70"/>
    </row>
    <row r="119" spans="1:12" ht="12.75">
      <c r="A119" s="40"/>
      <c r="B119" s="40"/>
      <c r="C119" s="15"/>
      <c r="D119" s="16"/>
      <c r="E119" s="17"/>
      <c r="F119" s="52"/>
      <c r="G119" s="17"/>
      <c r="H119" s="17"/>
      <c r="I119" s="17"/>
      <c r="J119" s="96">
        <f t="shared" si="1"/>
      </c>
      <c r="K119" s="64"/>
      <c r="L119" s="70"/>
    </row>
    <row r="120" spans="1:12" ht="12.75">
      <c r="A120" s="40"/>
      <c r="B120" s="40"/>
      <c r="C120" s="15"/>
      <c r="D120" s="16"/>
      <c r="E120" s="17"/>
      <c r="F120" s="52"/>
      <c r="G120" s="17"/>
      <c r="H120" s="17"/>
      <c r="I120" s="17"/>
      <c r="J120" s="96">
        <f t="shared" si="1"/>
      </c>
      <c r="K120" s="64"/>
      <c r="L120" s="70"/>
    </row>
    <row r="121" spans="1:12" ht="12.75">
      <c r="A121" s="40"/>
      <c r="B121" s="40"/>
      <c r="C121" s="15"/>
      <c r="D121" s="16"/>
      <c r="E121" s="17"/>
      <c r="F121" s="52"/>
      <c r="G121" s="17"/>
      <c r="H121" s="17"/>
      <c r="I121" s="17"/>
      <c r="J121" s="96">
        <f t="shared" si="1"/>
      </c>
      <c r="K121" s="64"/>
      <c r="L121" s="70"/>
    </row>
    <row r="122" spans="1:12" ht="12.75">
      <c r="A122" s="40"/>
      <c r="B122" s="40"/>
      <c r="C122" s="15"/>
      <c r="D122" s="16"/>
      <c r="E122" s="17"/>
      <c r="F122" s="52"/>
      <c r="G122" s="17"/>
      <c r="H122" s="17"/>
      <c r="I122" s="17"/>
      <c r="J122" s="96">
        <f t="shared" si="1"/>
      </c>
      <c r="K122" s="64"/>
      <c r="L122" s="70"/>
    </row>
    <row r="123" spans="1:12" ht="12.75">
      <c r="A123" s="40"/>
      <c r="B123" s="40"/>
      <c r="C123" s="15"/>
      <c r="D123" s="16"/>
      <c r="E123" s="17"/>
      <c r="F123" s="52"/>
      <c r="G123" s="17"/>
      <c r="H123" s="17"/>
      <c r="I123" s="17"/>
      <c r="J123" s="96">
        <f t="shared" si="1"/>
      </c>
      <c r="K123" s="64"/>
      <c r="L123" s="70"/>
    </row>
    <row r="124" spans="1:12" ht="12.75">
      <c r="A124" s="40"/>
      <c r="B124" s="40"/>
      <c r="C124" s="15"/>
      <c r="D124" s="16"/>
      <c r="E124" s="17"/>
      <c r="F124" s="52"/>
      <c r="G124" s="17"/>
      <c r="H124" s="17"/>
      <c r="I124" s="17"/>
      <c r="J124" s="96">
        <f t="shared" si="1"/>
      </c>
      <c r="K124" s="64"/>
      <c r="L124" s="70"/>
    </row>
    <row r="125" spans="1:12" ht="12.75">
      <c r="A125" s="40"/>
      <c r="B125" s="40"/>
      <c r="C125" s="15"/>
      <c r="D125" s="16"/>
      <c r="E125" s="17"/>
      <c r="F125" s="52"/>
      <c r="G125" s="17"/>
      <c r="H125" s="17"/>
      <c r="I125" s="17"/>
      <c r="J125" s="96">
        <f t="shared" si="1"/>
      </c>
      <c r="K125" s="64"/>
      <c r="L125" s="70"/>
    </row>
    <row r="126" spans="1:12" ht="12.75">
      <c r="A126" s="40"/>
      <c r="B126" s="40"/>
      <c r="C126" s="15"/>
      <c r="D126" s="16"/>
      <c r="E126" s="17"/>
      <c r="F126" s="52"/>
      <c r="G126" s="17"/>
      <c r="H126" s="17"/>
      <c r="I126" s="17"/>
      <c r="J126" s="96">
        <f t="shared" si="1"/>
      </c>
      <c r="K126" s="64"/>
      <c r="L126" s="70"/>
    </row>
    <row r="127" spans="1:12" ht="12.75">
      <c r="A127" s="40"/>
      <c r="B127" s="40"/>
      <c r="C127" s="15"/>
      <c r="D127" s="16"/>
      <c r="E127" s="17"/>
      <c r="F127" s="52"/>
      <c r="G127" s="17"/>
      <c r="H127" s="17"/>
      <c r="I127" s="17"/>
      <c r="J127" s="96">
        <f t="shared" si="1"/>
      </c>
      <c r="K127" s="64"/>
      <c r="L127" s="70"/>
    </row>
    <row r="128" spans="1:12" ht="12.75">
      <c r="A128" s="40"/>
      <c r="B128" s="40"/>
      <c r="C128" s="15"/>
      <c r="D128" s="16"/>
      <c r="E128" s="17"/>
      <c r="F128" s="52"/>
      <c r="G128" s="17"/>
      <c r="H128" s="17"/>
      <c r="I128" s="17"/>
      <c r="J128" s="96">
        <f t="shared" si="1"/>
      </c>
      <c r="K128" s="64"/>
      <c r="L128" s="70"/>
    </row>
    <row r="129" spans="1:12" ht="12.75">
      <c r="A129" s="40"/>
      <c r="B129" s="40"/>
      <c r="C129" s="15"/>
      <c r="D129" s="16"/>
      <c r="E129" s="17"/>
      <c r="F129" s="52"/>
      <c r="G129" s="17"/>
      <c r="H129" s="17"/>
      <c r="I129" s="17"/>
      <c r="J129" s="96">
        <f t="shared" si="1"/>
      </c>
      <c r="K129" s="64"/>
      <c r="L129" s="70"/>
    </row>
    <row r="130" spans="1:12" ht="12.75">
      <c r="A130" s="40"/>
      <c r="B130" s="40"/>
      <c r="C130" s="15"/>
      <c r="D130" s="16"/>
      <c r="E130" s="17"/>
      <c r="F130" s="52"/>
      <c r="G130" s="17"/>
      <c r="H130" s="17"/>
      <c r="I130" s="17"/>
      <c r="J130" s="96">
        <f t="shared" si="1"/>
      </c>
      <c r="K130" s="64"/>
      <c r="L130" s="70"/>
    </row>
    <row r="131" spans="1:12" ht="12.75">
      <c r="A131" s="40"/>
      <c r="B131" s="40"/>
      <c r="C131" s="15"/>
      <c r="D131" s="16"/>
      <c r="E131" s="17"/>
      <c r="F131" s="52"/>
      <c r="G131" s="17"/>
      <c r="H131" s="17"/>
      <c r="I131" s="17"/>
      <c r="J131" s="96">
        <f aca="true" t="shared" si="2" ref="J131:J142">IF(G131&lt;&gt;"",SUM(G131:I131),IF(H131&lt;&gt;"",SUM(G131:I131),""))</f>
      </c>
      <c r="K131" s="64"/>
      <c r="L131" s="70"/>
    </row>
    <row r="132" spans="1:12" ht="12.75">
      <c r="A132" s="40"/>
      <c r="B132" s="40"/>
      <c r="C132" s="15"/>
      <c r="D132" s="16"/>
      <c r="E132" s="17"/>
      <c r="F132" s="52"/>
      <c r="G132" s="17"/>
      <c r="H132" s="17"/>
      <c r="I132" s="17"/>
      <c r="J132" s="96">
        <f t="shared" si="2"/>
      </c>
      <c r="K132" s="64"/>
      <c r="L132" s="70"/>
    </row>
    <row r="133" spans="1:12" ht="12.75">
      <c r="A133" s="40"/>
      <c r="B133" s="40"/>
      <c r="C133" s="15"/>
      <c r="D133" s="16"/>
      <c r="E133" s="17"/>
      <c r="F133" s="52"/>
      <c r="G133" s="17"/>
      <c r="H133" s="17"/>
      <c r="I133" s="17"/>
      <c r="J133" s="96">
        <f t="shared" si="2"/>
      </c>
      <c r="K133" s="64"/>
      <c r="L133" s="70"/>
    </row>
    <row r="134" spans="1:12" ht="12.75">
      <c r="A134" s="40"/>
      <c r="B134" s="40"/>
      <c r="C134" s="15"/>
      <c r="D134" s="16"/>
      <c r="E134" s="17"/>
      <c r="F134" s="52"/>
      <c r="G134" s="17"/>
      <c r="H134" s="17"/>
      <c r="I134" s="17"/>
      <c r="J134" s="96">
        <f t="shared" si="2"/>
      </c>
      <c r="K134" s="64"/>
      <c r="L134" s="70"/>
    </row>
    <row r="135" spans="1:12" ht="12.75">
      <c r="A135" s="40"/>
      <c r="B135" s="40"/>
      <c r="C135" s="15"/>
      <c r="D135" s="16"/>
      <c r="E135" s="17"/>
      <c r="F135" s="52"/>
      <c r="G135" s="17"/>
      <c r="H135" s="17"/>
      <c r="I135" s="17"/>
      <c r="J135" s="96">
        <f t="shared" si="2"/>
      </c>
      <c r="K135" s="64"/>
      <c r="L135" s="70"/>
    </row>
    <row r="136" spans="1:12" ht="12.75">
      <c r="A136" s="40"/>
      <c r="B136" s="40"/>
      <c r="C136" s="15"/>
      <c r="D136" s="16"/>
      <c r="E136" s="17"/>
      <c r="F136" s="52"/>
      <c r="G136" s="17"/>
      <c r="H136" s="17"/>
      <c r="I136" s="17"/>
      <c r="J136" s="96">
        <f t="shared" si="2"/>
      </c>
      <c r="K136" s="64"/>
      <c r="L136" s="70"/>
    </row>
    <row r="137" spans="1:12" ht="12.75">
      <c r="A137" s="40"/>
      <c r="B137" s="40"/>
      <c r="C137" s="15"/>
      <c r="D137" s="16"/>
      <c r="E137" s="17"/>
      <c r="F137" s="52"/>
      <c r="G137" s="17"/>
      <c r="H137" s="17"/>
      <c r="I137" s="17"/>
      <c r="J137" s="96">
        <f t="shared" si="2"/>
      </c>
      <c r="K137" s="64"/>
      <c r="L137" s="70"/>
    </row>
    <row r="138" spans="1:12" ht="12.75">
      <c r="A138" s="40"/>
      <c r="B138" s="40"/>
      <c r="C138" s="15"/>
      <c r="D138" s="16"/>
      <c r="E138" s="17"/>
      <c r="F138" s="52"/>
      <c r="G138" s="17"/>
      <c r="H138" s="17"/>
      <c r="I138" s="17"/>
      <c r="J138" s="96">
        <f t="shared" si="2"/>
      </c>
      <c r="K138" s="64"/>
      <c r="L138" s="70"/>
    </row>
    <row r="139" spans="1:12" ht="12.75">
      <c r="A139" s="40"/>
      <c r="B139" s="40"/>
      <c r="C139" s="15"/>
      <c r="D139" s="16"/>
      <c r="E139" s="17"/>
      <c r="F139" s="52"/>
      <c r="G139" s="17"/>
      <c r="H139" s="17"/>
      <c r="I139" s="17"/>
      <c r="J139" s="96">
        <f t="shared" si="2"/>
      </c>
      <c r="K139" s="64"/>
      <c r="L139" s="70"/>
    </row>
    <row r="140" spans="1:12" ht="12.75">
      <c r="A140" s="40"/>
      <c r="B140" s="40"/>
      <c r="C140" s="15"/>
      <c r="D140" s="16"/>
      <c r="E140" s="17"/>
      <c r="F140" s="52"/>
      <c r="G140" s="17"/>
      <c r="H140" s="17"/>
      <c r="I140" s="17"/>
      <c r="J140" s="96">
        <f t="shared" si="2"/>
      </c>
      <c r="K140" s="64"/>
      <c r="L140" s="70"/>
    </row>
    <row r="141" spans="1:12" ht="12.75">
      <c r="A141" s="40"/>
      <c r="B141" s="40"/>
      <c r="C141" s="15"/>
      <c r="D141" s="16"/>
      <c r="E141" s="17"/>
      <c r="F141" s="52"/>
      <c r="G141" s="17"/>
      <c r="H141" s="17"/>
      <c r="I141" s="17"/>
      <c r="J141" s="96">
        <f t="shared" si="2"/>
      </c>
      <c r="K141" s="64"/>
      <c r="L141" s="70"/>
    </row>
    <row r="142" spans="1:12" ht="12.75">
      <c r="A142" s="40"/>
      <c r="B142" s="40"/>
      <c r="C142" s="15"/>
      <c r="D142" s="16"/>
      <c r="E142" s="17"/>
      <c r="F142" s="52"/>
      <c r="G142" s="17"/>
      <c r="H142" s="17"/>
      <c r="I142" s="17"/>
      <c r="J142" s="96">
        <f t="shared" si="2"/>
      </c>
      <c r="K142" s="64"/>
      <c r="L142" s="70"/>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c r="A493" s="73" t="s">
        <v>40</v>
      </c>
    </row>
    <row r="494" ht="12.75" hidden="1"/>
    <row r="495" ht="12.75" hidden="1">
      <c r="A495" s="73" t="s">
        <v>47</v>
      </c>
    </row>
    <row r="496" ht="12.75"/>
    <row r="497" ht="12.75"/>
    <row r="498" ht="12.75"/>
    <row r="499" ht="12.75"/>
    <row r="500" ht="12.75"/>
    <row r="501" ht="12.75"/>
  </sheetData>
  <sheetProtection sheet="1" objects="1" scenarios="1" formatCells="0" formatRows="0" insertRows="0" deleteRows="0" sort="0"/>
  <mergeCells count="20">
    <mergeCell ref="A6:A7"/>
    <mergeCell ref="C3:G3"/>
    <mergeCell ref="H4:I4"/>
    <mergeCell ref="K6:K7"/>
    <mergeCell ref="C6:C7"/>
    <mergeCell ref="B6:B7"/>
    <mergeCell ref="D6:D7"/>
    <mergeCell ref="E6:E7"/>
    <mergeCell ref="F6:F7"/>
    <mergeCell ref="G6:J6"/>
    <mergeCell ref="A1:K1"/>
    <mergeCell ref="A2:B2"/>
    <mergeCell ref="C2:E2"/>
    <mergeCell ref="H2:I2"/>
    <mergeCell ref="J2:K2"/>
    <mergeCell ref="A4:B4"/>
    <mergeCell ref="D4:G4"/>
    <mergeCell ref="H3:I3"/>
    <mergeCell ref="J3:K3"/>
    <mergeCell ref="A3:B3"/>
  </mergeCells>
  <conditionalFormatting sqref="J4:K4">
    <cfRule type="cellIs" priority="3" dxfId="2" operator="equal" stopIfTrue="1">
      <formula>0</formula>
    </cfRule>
  </conditionalFormatting>
  <conditionalFormatting sqref="C4">
    <cfRule type="cellIs" priority="1" dxfId="9" operator="equal" stopIfTrue="1">
      <formula>COUNTIF($J$8:$J$142,"&gt;0")</formula>
    </cfRule>
    <cfRule type="cellIs" priority="2" dxfId="8" operator="notEqual" stopIfTrue="1">
      <formula>COUNTIF($J$8:$J$142,"&gt;0")</formula>
    </cfRule>
  </conditionalFormatting>
  <dataValidations count="12">
    <dataValidation allowBlank="1" showInputMessage="1" showErrorMessage="1" promptTitle="TYPE OF EVENT DETERMINES FORMAT" prompt="Speed Events: 0:00.000 (Minutes:Seconds)&#10;&#10;Times &lt; 1 Minute: Enter 56.789 to display 0:56.789 (0 Minutes, 56.789 Seconds)&#10;Times &gt; 1 Minute: Enter 123.456 to display 1:23.456 (1 Minute, 23.456 Seconds)&#10;&#10;Non-Speed Events: General Number Format" sqref="F6:F7"/>
    <dataValidation type="textLength" operator="equal" allowBlank="1" showInputMessage="1" showErrorMessage="1" promptTitle="ENTER SANCTION #" prompt="Correct Sanction Number Format:&#10;(MW-351-001)&#10;2 Letter Region Abbreviaton (MW)-&#10;3 Digit Club Number (351)-&#10;3 Digit Sanction Number (001)" errorTitle="CHECK SANCTION NUMBER FORMAT" error="Sanction # Format must have 10 characters (Example: MW-351-001)" sqref="J2:K2">
      <formula1>10</formula1>
    </dataValidation>
    <dataValidation allowBlank="1" showInputMessage="1" promptTitle="ENTER HOST CLUB NAME" prompt="Enter the name of the Host Club here" sqref="C3:G3"/>
    <dataValidation type="list" allowBlank="1" showInputMessage="1" showErrorMessage="1" promptTitle="SELECT EVENT TYPE" prompt="Select the event type from the pull-down list of event choices." errorTitle="PLEASE USE STANDARD SELECTIONS" error="Please select one of the standard event types from the list." sqref="C2:E2">
      <formula1>"CLICK TO SELECT, LOW SPEED AUTOCROSS, HIGH SPEED AUTOCROSS, PC CONCOURS, CONCOURS, GIMMICK RALLYE, CHANCE RALLYE, BRACKET DRAGS, RECORD DRAGS, NON-RECORD DRAGS, FUNKHANA, TIME TRIAL, LS MATCHING TIMES, HS MATCHING TIMES, TSD RALLYE, ECONOMY RUN"</formula1>
    </dataValidation>
    <dataValidation type="textLength" allowBlank="1" showErrorMessage="1" errorTitle="Check NCCC Number" error="NCCC Number must have 11 characters for men (MW-xxx-1234) or 12 characters for ladies (MW-xxx-1234L)" sqref="C8:C129">
      <formula1>11</formula1>
      <formula2>12</formula2>
    </dataValidation>
    <dataValidation operator="greaterThanOrEqual" allowBlank="1" showInputMessage="1" promptTitle="ENTER EVENT DATE" prompt="Format: MM/DD/YY" sqref="G2"/>
    <dataValidation allowBlank="1" sqref="E88:F129 F5:K5 E8:E87"/>
    <dataValidation type="custom" operator="equal" showInputMessage="1" showErrorMessage="1" promptTitle="CALCULATED AUTOMATICALLY" prompt="From the Sanction # above&#10;&#10;DO NOT ENTER ANYTHING IN THIS CELL" errorTitle="CALCULATED AUTOMATICALLY" error="Club # is determined from the Sanction # above. Do not enter anything in this cell.&#10;" sqref="J3:K3">
      <formula1>LEFT(J2,6)</formula1>
    </dataValidation>
    <dataValidation allowBlank="1" showInputMessage="1" prompt="Optional field for entering number of cars in a Rallye or Concours" sqref="K4"/>
    <dataValidation type="custom" operator="equal" allowBlank="1" showInputMessage="1" showErrorMessage="1" promptTitle="CALCULATED AUTOMATICALLY" prompt="Calculated by adding together the entrants points in Columns G, H, and I.&#10;&#10;DO NOT ENTER ANYTHING IN THIS CELL OR DELETE THE FORMULA." errorTitle="CALCULATED AUTOMATICALLY" error="DO NOT ENTER ANYTHING IN THIS CELL OR DELETE THE FORMULA." sqref="J8:J23 J24:J26 J27 J28:J44 J45:J52 J53:J142">
      <formula1>IF(G8&lt;&gt;"",SUM(G8:I8),"")</formula1>
    </dataValidation>
    <dataValidation type="custom" allowBlank="1" showInputMessage="1" showErrorMessage="1" promptTitle="CALCULATED AUTOMATICALLY" prompt="Counts the TOTAL number of entrant first names in Columns A for both NCCC members and non-NCCC members. &#10;&#10;DO NOT ENTER ANYTHING IN THIS CELL." errorTitle="CALCULATED AUTOMATICALLY" error="Counts the TOTAL number of entrant names in Column A for both NCCC members and non-NCCC members. &#10;&#10;DO NOT ENTER ANYTHING IN THIS CELL." sqref="J4">
      <formula1>COUNTA(A8:A142)</formula1>
    </dataValidation>
    <dataValidation type="custom" operator="equal" allowBlank="1" showInputMessage="1" showErrorMessage="1" promptTitle="CALCULATED AUTOMATICALLY" prompt="Counts the number of NCCC Numbers below in Column C.&#10;&#10;Font is Green when points have been entered for all NCCC entrants, Gold if points have not been entered for all NCCC entrants.&#10;&#10;DO NOT ENTER ANYTHING IN THIS CELL." errorTitle="CALCULATED AUTOMATICALLY" error="Determined from the number of NCCC Entrants below in Column B. Do not enter anything in this cell." sqref="C4">
      <formula1>COUNTA(C8:C142)</formula1>
    </dataValidation>
  </dataValidations>
  <printOptions horizontalCentered="1"/>
  <pageMargins left="0.5" right="0.5" top="0.5" bottom="0.75" header="0.5" footer="0.5"/>
  <pageSetup fitToHeight="0" fitToWidth="1" horizontalDpi="600" verticalDpi="600" orientation="portrait" scale="83" r:id="rId1"/>
  <headerFooter alignWithMargins="0">
    <oddHeader>&amp;LForm 12.5 Rev. 02-21-2012&amp;RPage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134"/>
  <sheetViews>
    <sheetView showGridLines="0" zoomScalePageLayoutView="0" workbookViewId="0" topLeftCell="A1">
      <selection activeCell="A8" sqref="A8"/>
    </sheetView>
  </sheetViews>
  <sheetFormatPr defaultColWidth="0" defaultRowHeight="13.5" customHeight="1" zeroHeight="1"/>
  <cols>
    <col min="1" max="2" width="12.7109375" style="10" customWidth="1"/>
    <col min="3" max="3" width="14.7109375" style="12" customWidth="1"/>
    <col min="4" max="4" width="14.7109375" style="10" customWidth="1"/>
    <col min="5" max="5" width="9.7109375" style="13" customWidth="1"/>
    <col min="6" max="6" width="8.7109375" style="11" customWidth="1"/>
    <col min="7" max="8" width="9.7109375" style="13" customWidth="1"/>
    <col min="9" max="9" width="14.7109375" style="13" customWidth="1"/>
    <col min="10" max="10" width="0.2890625" style="10" customWidth="1"/>
    <col min="11" max="16384" width="9.140625" style="10" hidden="1" customWidth="1"/>
  </cols>
  <sheetData>
    <row r="1" spans="1:9" s="1" customFormat="1" ht="16.5" customHeight="1">
      <c r="A1" s="103" t="str">
        <f>"SANCTION #: "&amp;'Event 1 F'!J2</f>
        <v>SANCTION #: EO-223-010</v>
      </c>
      <c r="B1" s="104"/>
      <c r="C1" s="104"/>
      <c r="D1" s="104"/>
      <c r="E1" s="104"/>
      <c r="F1" s="104"/>
      <c r="G1" s="104"/>
      <c r="H1" s="104"/>
      <c r="I1" s="105"/>
    </row>
    <row r="2" spans="1:9" s="14" customFormat="1" ht="26.25" customHeight="1" thickBot="1">
      <c r="A2" s="182" t="s">
        <v>5</v>
      </c>
      <c r="B2" s="183"/>
      <c r="C2" s="184"/>
      <c r="D2" s="83" t="s">
        <v>27</v>
      </c>
      <c r="E2" s="85" t="s">
        <v>6</v>
      </c>
      <c r="F2" s="86" t="s">
        <v>7</v>
      </c>
      <c r="G2" s="84" t="s">
        <v>28</v>
      </c>
      <c r="H2" s="84" t="s">
        <v>29</v>
      </c>
      <c r="I2" s="87" t="s">
        <v>30</v>
      </c>
    </row>
    <row r="3" spans="1:9" s="1" customFormat="1" ht="12.75">
      <c r="A3" s="97" t="str">
        <f>"HOST CLUB: "&amp;'Event 1 F'!C3</f>
        <v>HOST CLUB: Kanawha Valley Corvette Club, Inc.</v>
      </c>
      <c r="B3" s="98"/>
      <c r="C3" s="99"/>
      <c r="D3" s="77" t="s">
        <v>50</v>
      </c>
      <c r="E3" s="88" t="str">
        <f>'Event 1 F'!J3</f>
        <v>EO-223</v>
      </c>
      <c r="F3" s="89"/>
      <c r="G3" s="78">
        <v>100</v>
      </c>
      <c r="H3" s="78">
        <f>IF(E3&lt;&gt;"",COUNTIF('Event 1 F'!$C$8:$C$127,E3&amp;"*"),0)</f>
        <v>33</v>
      </c>
      <c r="I3" s="79">
        <f>IF(E3&lt;&gt;"",COUNTIF($C$57:$C$123,E3&amp;"*"),0)</f>
        <v>7</v>
      </c>
    </row>
    <row r="4" spans="1:9" s="1" customFormat="1" ht="12.75">
      <c r="A4" s="81" t="s">
        <v>54</v>
      </c>
      <c r="B4" s="34"/>
      <c r="C4" s="82"/>
      <c r="D4" s="41" t="s">
        <v>51</v>
      </c>
      <c r="E4" s="90" t="s">
        <v>44</v>
      </c>
      <c r="F4" s="17"/>
      <c r="G4" s="19">
        <f>IF(ISBLANK(E4),0,SUMIF('Event 1 F'!$C$8:$C$127,E4&amp;"*",'Event 1 F'!$J$8:$J$127)+SUMIF($C$57:$C$123,E4&amp;"*",$H$57:$H$123))</f>
        <v>12</v>
      </c>
      <c r="H4" s="19">
        <f>IF(E4&lt;&gt;"",COUNTIF('Event 1 F'!$C$8:$C$127,E4&amp;"*"),0)</f>
        <v>4</v>
      </c>
      <c r="I4" s="20">
        <f aca="true" t="shared" si="0" ref="I4:I18">IF(E4&lt;&gt;"",COUNTIF($C$59:$C$123,E4&amp;"*"),0)</f>
        <v>0</v>
      </c>
    </row>
    <row r="5" spans="1:9" s="1" customFormat="1" ht="12.75">
      <c r="A5" s="81" t="s">
        <v>53</v>
      </c>
      <c r="B5" s="34"/>
      <c r="C5" s="82"/>
      <c r="D5" s="41" t="s">
        <v>41</v>
      </c>
      <c r="E5" s="90" t="s">
        <v>46</v>
      </c>
      <c r="F5" s="17"/>
      <c r="G5" s="19">
        <f>IF(ISBLANK(E5),0,SUMIF('Event 1 F'!$C$8:$C$127,E5&amp;"*",'Event 1 F'!$J$8:$J$127)+SUMIF($C$57:$C$123,E5&amp;"*",$H$57:$H$123))</f>
        <v>6</v>
      </c>
      <c r="H5" s="19">
        <f>IF(E5&lt;&gt;"",COUNTIF('Event 1 F'!$C$8:$C$127,E5&amp;"*"),0)</f>
        <v>2</v>
      </c>
      <c r="I5" s="20">
        <f t="shared" si="0"/>
        <v>0</v>
      </c>
    </row>
    <row r="6" spans="1:9" s="1" customFormat="1" ht="12.75">
      <c r="A6" s="81" t="s">
        <v>52</v>
      </c>
      <c r="B6" s="34"/>
      <c r="C6" s="82"/>
      <c r="D6" s="41" t="s">
        <v>42</v>
      </c>
      <c r="E6" s="90" t="s">
        <v>45</v>
      </c>
      <c r="F6" s="17"/>
      <c r="G6" s="19">
        <f>IF(ISBLANK(E6),0,SUMIF('Event 1 F'!$C$8:$C$127,E6&amp;"*",'Event 1 F'!$J$8:$J$127)+SUMIF($C$57:$C$123,E6&amp;"*",$H$57:$H$123))</f>
        <v>12</v>
      </c>
      <c r="H6" s="19">
        <f>IF(E6&lt;&gt;"",COUNTIF('Event 1 F'!$C$8:$C$127,E6&amp;"*"),0)</f>
        <v>4</v>
      </c>
      <c r="I6" s="20">
        <f t="shared" si="0"/>
        <v>0</v>
      </c>
    </row>
    <row r="7" spans="1:9" s="1" customFormat="1" ht="12.75">
      <c r="A7" s="81"/>
      <c r="B7" s="34"/>
      <c r="C7" s="82"/>
      <c r="D7" s="41"/>
      <c r="E7" s="90"/>
      <c r="F7" s="17"/>
      <c r="G7" s="19">
        <f>IF(ISBLANK(E7),0,SUMIF('Event 1 F'!$C$8:$C$127,E7&amp;"*",'Event 1 F'!$J$8:$J$127)+SUMIF($C$57:$C$123,E7&amp;"*",$H$57:$H$123))</f>
        <v>0</v>
      </c>
      <c r="H7" s="19">
        <f>IF(E7&lt;&gt;"",COUNTIF('Event 1 F'!$C$8:$C$127,E7&amp;"*"),0)</f>
        <v>0</v>
      </c>
      <c r="I7" s="20">
        <f t="shared" si="0"/>
        <v>0</v>
      </c>
    </row>
    <row r="8" spans="1:9" s="1" customFormat="1" ht="12.75">
      <c r="A8" s="81"/>
      <c r="B8" s="34"/>
      <c r="C8" s="82"/>
      <c r="D8" s="41"/>
      <c r="E8" s="90"/>
      <c r="F8" s="17"/>
      <c r="G8" s="19">
        <f>IF(ISBLANK(E8),0,SUMIF('Event 1 F'!$C$8:$C$127,E8&amp;"*",'Event 1 F'!$J$8:$J$127)+SUMIF($C$57:$C$123,E8&amp;"*",$H$57:$H$123))</f>
        <v>0</v>
      </c>
      <c r="H8" s="19">
        <f>IF(E8&lt;&gt;"",COUNTIF('Event 1 F'!$C$8:$C$127,E8&amp;"*"),0)</f>
        <v>0</v>
      </c>
      <c r="I8" s="20">
        <f t="shared" si="0"/>
        <v>0</v>
      </c>
    </row>
    <row r="9" spans="1:9" s="1" customFormat="1" ht="12.75">
      <c r="A9" s="81"/>
      <c r="B9" s="34"/>
      <c r="C9" s="82"/>
      <c r="D9" s="41"/>
      <c r="E9" s="90"/>
      <c r="F9" s="17"/>
      <c r="G9" s="19">
        <f>IF(ISBLANK(E9),0,SUMIF('Event 1 F'!$C$8:$C$127,E9&amp;"*",'Event 1 F'!$J$8:$J$127)+SUMIF($C$57:$C$123,E9&amp;"*",$H$57:$H$123))</f>
        <v>0</v>
      </c>
      <c r="H9" s="19">
        <f>IF(E9&lt;&gt;"",COUNTIF('Event 1 F'!$C$8:$C$127,E9&amp;"*"),0)</f>
        <v>0</v>
      </c>
      <c r="I9" s="20">
        <f t="shared" si="0"/>
        <v>0</v>
      </c>
    </row>
    <row r="10" spans="1:9" s="1" customFormat="1" ht="12.75">
      <c r="A10" s="81"/>
      <c r="B10" s="34"/>
      <c r="C10" s="82"/>
      <c r="D10" s="41"/>
      <c r="E10" s="90"/>
      <c r="F10" s="17"/>
      <c r="G10" s="19">
        <f>IF(ISBLANK(E10),0,SUMIF('Event 1 F'!$C$8:$C$127,E10&amp;"*",'Event 1 F'!$J$8:$J$127)+SUMIF($C$57:$C$123,E10&amp;"*",$H$57:$H$123))</f>
        <v>0</v>
      </c>
      <c r="H10" s="19">
        <f>IF(E10&lt;&gt;"",COUNTIF('Event 1 F'!$C$8:$C$127,E10&amp;"*"),0)</f>
        <v>0</v>
      </c>
      <c r="I10" s="20">
        <f t="shared" si="0"/>
        <v>0</v>
      </c>
    </row>
    <row r="11" spans="1:9" s="1" customFormat="1" ht="12.75">
      <c r="A11" s="81"/>
      <c r="B11" s="34"/>
      <c r="C11" s="82"/>
      <c r="D11" s="41"/>
      <c r="E11" s="90"/>
      <c r="F11" s="17"/>
      <c r="G11" s="19">
        <f>IF(ISBLANK(E11),0,SUMIF('Event 1 F'!$C$8:$C$127,E11&amp;"*",'Event 1 F'!$J$8:$J$127)+SUMIF($C$57:$C$123,E11&amp;"*",$H$57:$H$123))</f>
        <v>0</v>
      </c>
      <c r="H11" s="19">
        <f>IF(E11&lt;&gt;"",COUNTIF('Event 1 F'!$C$8:$C$127,E11&amp;"*"),0)</f>
        <v>0</v>
      </c>
      <c r="I11" s="20">
        <f t="shared" si="0"/>
        <v>0</v>
      </c>
    </row>
    <row r="12" spans="1:9" s="1" customFormat="1" ht="12.75">
      <c r="A12" s="81"/>
      <c r="B12" s="34"/>
      <c r="C12" s="82"/>
      <c r="D12" s="41"/>
      <c r="E12" s="90"/>
      <c r="F12" s="17"/>
      <c r="G12" s="19">
        <f>IF(ISBLANK(E12),0,SUMIF('Event 1 F'!$C$8:$C$127,E12&amp;"*",'Event 1 F'!$J$8:$J$127)+SUMIF($C$57:$C$123,E12&amp;"*",$H$57:$H$123))</f>
        <v>0</v>
      </c>
      <c r="H12" s="19">
        <f>IF(E12&lt;&gt;"",COUNTIF('Event 1 F'!$C$8:$C$127,E12&amp;"*"),0)</f>
        <v>0</v>
      </c>
      <c r="I12" s="20">
        <f t="shared" si="0"/>
        <v>0</v>
      </c>
    </row>
    <row r="13" spans="1:9" s="1" customFormat="1" ht="12.75">
      <c r="A13" s="81"/>
      <c r="B13" s="34"/>
      <c r="C13" s="82"/>
      <c r="D13" s="41"/>
      <c r="E13" s="90"/>
      <c r="F13" s="17"/>
      <c r="G13" s="19">
        <f>IF(ISBLANK(E13),0,SUMIF('Event 1 F'!$C$8:$C$127,E13&amp;"*",'Event 1 F'!$J$8:$J$127)+SUMIF($C$57:$C$123,E13&amp;"*",$H$57:$H$123))</f>
        <v>0</v>
      </c>
      <c r="H13" s="19">
        <f>IF(E13&lt;&gt;"",COUNTIF('Event 1 F'!$C$8:$C$127,E13&amp;"*"),0)</f>
        <v>0</v>
      </c>
      <c r="I13" s="20">
        <f t="shared" si="0"/>
        <v>0</v>
      </c>
    </row>
    <row r="14" spans="1:9" s="1" customFormat="1" ht="12.75">
      <c r="A14" s="81"/>
      <c r="B14" s="34"/>
      <c r="C14" s="82"/>
      <c r="D14" s="41"/>
      <c r="E14" s="90"/>
      <c r="F14" s="17"/>
      <c r="G14" s="19">
        <f>IF(ISBLANK(E14),0,SUMIF('Event 1 F'!$C$8:$C$127,E14&amp;"*",'Event 1 F'!$J$8:$J$127)+SUMIF($C$57:$C$123,E14&amp;"*",$H$57:$H$123))</f>
        <v>0</v>
      </c>
      <c r="H14" s="19">
        <f>IF(E14&lt;&gt;"",COUNTIF('Event 1 F'!$C$8:$C$127,E14&amp;"*"),0)</f>
        <v>0</v>
      </c>
      <c r="I14" s="20">
        <f t="shared" si="0"/>
        <v>0</v>
      </c>
    </row>
    <row r="15" spans="1:9" s="1" customFormat="1" ht="12.75">
      <c r="A15" s="81"/>
      <c r="B15" s="34"/>
      <c r="C15" s="82"/>
      <c r="D15" s="41"/>
      <c r="E15" s="90"/>
      <c r="F15" s="17"/>
      <c r="G15" s="19">
        <f>IF(ISBLANK(E15),0,SUMIF('Event 1 F'!$C$8:$C$127,E15&amp;"*",'Event 1 F'!$J$8:$J$127)+SUMIF($C$57:$C$123,E15&amp;"*",$H$57:$H$123))</f>
        <v>0</v>
      </c>
      <c r="H15" s="19">
        <f>IF(E15&lt;&gt;"",COUNTIF('Event 1 F'!$C$8:$C$127,E15&amp;"*"),0)</f>
        <v>0</v>
      </c>
      <c r="I15" s="20">
        <f t="shared" si="0"/>
        <v>0</v>
      </c>
    </row>
    <row r="16" spans="1:9" s="1" customFormat="1" ht="12.75">
      <c r="A16" s="81"/>
      <c r="B16" s="34"/>
      <c r="C16" s="82"/>
      <c r="D16" s="18"/>
      <c r="E16" s="90"/>
      <c r="F16" s="17"/>
      <c r="G16" s="19">
        <f>IF(ISBLANK(E16),0,SUMIF('Event 1 F'!$C$8:$C$127,E16&amp;"*",'Event 1 F'!$J$8:$J$127)+SUMIF($C$57:$C$123,E16&amp;"*",$H$57:$H$123))</f>
        <v>0</v>
      </c>
      <c r="H16" s="19">
        <f>IF(E16&lt;&gt;"",COUNTIF('Event 1 F'!$C$8:$C$127,E16&amp;"*"),0)</f>
        <v>0</v>
      </c>
      <c r="I16" s="20">
        <f t="shared" si="0"/>
        <v>0</v>
      </c>
    </row>
    <row r="17" spans="1:9" s="1" customFormat="1" ht="12.75">
      <c r="A17" s="81"/>
      <c r="B17" s="34"/>
      <c r="C17" s="82"/>
      <c r="D17" s="18"/>
      <c r="E17" s="90"/>
      <c r="F17" s="91"/>
      <c r="G17" s="19">
        <f>IF(ISBLANK(E17),0,SUMIF('Event 1 F'!$C$8:$C$127,E17&amp;"*",'Event 1 F'!$J$8:$J$127)+SUMIF($C$57:$C$123,E17&amp;"*",$H$57:$H$123))</f>
        <v>0</v>
      </c>
      <c r="H17" s="19">
        <f>IF(E17&lt;&gt;"",COUNTIF('Event 1 F'!$C$8:$C$127,E17&amp;"*"),0)</f>
        <v>0</v>
      </c>
      <c r="I17" s="20">
        <f t="shared" si="0"/>
        <v>0</v>
      </c>
    </row>
    <row r="18" spans="1:9" s="1" customFormat="1" ht="12.75">
      <c r="A18" s="81"/>
      <c r="B18" s="34"/>
      <c r="C18" s="82"/>
      <c r="D18" s="18"/>
      <c r="E18" s="90"/>
      <c r="F18" s="91"/>
      <c r="G18" s="19">
        <f>IF(ISBLANK(E18),0,SUMIF('Event 1 F'!$C$8:$C$127,E18&amp;"*",'Event 1 F'!$J$8:$J$127)+SUMIF($C$57:$C$123,E18&amp;"*",$H$57:$H$123))</f>
        <v>0</v>
      </c>
      <c r="H18" s="19">
        <f>IF(E18&lt;&gt;"",COUNTIF('Event 1 F'!$C$8:$C$127,E18&amp;"*"),0)</f>
        <v>0</v>
      </c>
      <c r="I18" s="20">
        <f t="shared" si="0"/>
        <v>0</v>
      </c>
    </row>
    <row r="19" spans="1:9" s="1" customFormat="1" ht="12.75">
      <c r="A19" s="81"/>
      <c r="B19" s="34"/>
      <c r="C19" s="82"/>
      <c r="D19" s="18"/>
      <c r="E19" s="90"/>
      <c r="F19" s="91"/>
      <c r="G19" s="19">
        <f>IF(ISBLANK(E19),0,SUMIF('Event 1 F'!$C$8:$C$127,E19&amp;"*",'Event 1 F'!$J$8:$J$127)+SUMIF($C$57:$C$123,E19&amp;"*",$H$57:$H$123))</f>
        <v>0</v>
      </c>
      <c r="H19" s="19">
        <f>IF(E19&lt;&gt;"",COUNTIF('Event 1 F'!$C$8:$C$127,E19&amp;"*"),0)</f>
        <v>0</v>
      </c>
      <c r="I19" s="20">
        <f aca="true" t="shared" si="1" ref="I19:I53">IF(E19&lt;&gt;"",COUNTIF($C$59:$C$123,E19&amp;"*"),0)</f>
        <v>0</v>
      </c>
    </row>
    <row r="20" spans="1:9" s="1" customFormat="1" ht="12.75">
      <c r="A20" s="81"/>
      <c r="B20" s="34"/>
      <c r="C20" s="82"/>
      <c r="D20" s="18"/>
      <c r="E20" s="90"/>
      <c r="F20" s="91"/>
      <c r="G20" s="19">
        <f>IF(ISBLANK(E20),0,SUMIF('Event 1 F'!$C$8:$C$127,E20&amp;"*",'Event 1 F'!$J$8:$J$127)+SUMIF($C$57:$C$123,E20&amp;"*",$H$57:$H$123))</f>
        <v>0</v>
      </c>
      <c r="H20" s="19">
        <f>IF(E20&lt;&gt;"",COUNTIF('Event 1 F'!$C$8:$C$127,E20&amp;"*"),0)</f>
        <v>0</v>
      </c>
      <c r="I20" s="20">
        <f t="shared" si="1"/>
        <v>0</v>
      </c>
    </row>
    <row r="21" spans="1:9" s="1" customFormat="1" ht="12.75">
      <c r="A21" s="81"/>
      <c r="B21" s="34"/>
      <c r="C21" s="82"/>
      <c r="D21" s="18"/>
      <c r="E21" s="90"/>
      <c r="F21" s="91"/>
      <c r="G21" s="19">
        <f>IF(ISBLANK(E21),0,SUMIF('Event 1 F'!$C$8:$C$127,E21&amp;"*",'Event 1 F'!$J$8:$J$127)+SUMIF($C$57:$C$123,E21&amp;"*",$H$57:$H$123))</f>
        <v>0</v>
      </c>
      <c r="H21" s="19">
        <f>IF(E21&lt;&gt;"",COUNTIF('Event 1 F'!$C$8:$C$127,E21&amp;"*"),0)</f>
        <v>0</v>
      </c>
      <c r="I21" s="20">
        <f t="shared" si="1"/>
        <v>0</v>
      </c>
    </row>
    <row r="22" spans="1:9" s="1" customFormat="1" ht="12.75">
      <c r="A22" s="80"/>
      <c r="B22" s="75"/>
      <c r="C22" s="76"/>
      <c r="D22" s="18"/>
      <c r="E22" s="90"/>
      <c r="F22" s="91"/>
      <c r="G22" s="19">
        <f>IF(ISBLANK(E22),0,SUMIF('Event 1 F'!$C$8:$C$127,E22&amp;"*",'Event 1 F'!$J$8:$J$127)+SUMIF($C$57:$C$123,E22&amp;"*",$H$57:$H$123))</f>
        <v>0</v>
      </c>
      <c r="H22" s="19">
        <f>IF(E22&lt;&gt;"",COUNTIF('Event 1 F'!$C$8:$C$127,E22&amp;"*"),0)</f>
        <v>0</v>
      </c>
      <c r="I22" s="20">
        <f t="shared" si="1"/>
        <v>0</v>
      </c>
    </row>
    <row r="23" spans="1:9" s="1" customFormat="1" ht="12.75">
      <c r="A23" s="81"/>
      <c r="B23" s="34"/>
      <c r="C23" s="82"/>
      <c r="D23" s="18"/>
      <c r="E23" s="90"/>
      <c r="F23" s="91"/>
      <c r="G23" s="19">
        <f>IF(ISBLANK(E23),0,SUMIF('Event 1 F'!$C$8:$C$127,E23&amp;"*",'Event 1 F'!$J$8:$J$127)+SUMIF($C$57:$C$123,E23&amp;"*",$H$57:$H$123))</f>
        <v>0</v>
      </c>
      <c r="H23" s="19">
        <f>IF(E23&lt;&gt;"",COUNTIF('Event 1 F'!$C$8:$C$127,E23&amp;"*"),0)</f>
        <v>0</v>
      </c>
      <c r="I23" s="20">
        <f t="shared" si="1"/>
        <v>0</v>
      </c>
    </row>
    <row r="24" spans="1:9" s="1" customFormat="1" ht="12.75" customHeight="1" hidden="1">
      <c r="A24" s="81"/>
      <c r="B24" s="34"/>
      <c r="C24" s="82"/>
      <c r="D24" s="18"/>
      <c r="E24" s="90"/>
      <c r="F24" s="91"/>
      <c r="G24" s="19">
        <f>IF(ISBLANK(E24),0,SUMIF('Event 1 F'!$C$8:$C$127,E24&amp;"*",'Event 1 F'!$J$8:$J$127)+SUMIF($C$57:$C$123,E24&amp;"*",$H$57:$H$123))</f>
        <v>0</v>
      </c>
      <c r="H24" s="19">
        <f>IF(E24&lt;&gt;"",COUNTIF('Event 1 F'!$C$8:$C$127,E24&amp;"*"),0)</f>
        <v>0</v>
      </c>
      <c r="I24" s="20">
        <f t="shared" si="1"/>
        <v>0</v>
      </c>
    </row>
    <row r="25" spans="1:9" s="1" customFormat="1" ht="12.75" customHeight="1" hidden="1">
      <c r="A25" s="81"/>
      <c r="B25" s="34"/>
      <c r="C25" s="82"/>
      <c r="D25" s="18"/>
      <c r="E25" s="90"/>
      <c r="F25" s="91"/>
      <c r="G25" s="19">
        <f>IF(ISBLANK(E25),0,SUMIF('Event 1 F'!$C$8:$C$127,E25&amp;"*",'Event 1 F'!$J$8:$J$127)+SUMIF($C$57:$C$123,E25&amp;"*",$H$57:$H$123))</f>
        <v>0</v>
      </c>
      <c r="H25" s="19">
        <f>IF(E25&lt;&gt;"",COUNTIF('Event 1 F'!$C$8:$C$127,E25&amp;"*"),0)</f>
        <v>0</v>
      </c>
      <c r="I25" s="20">
        <f t="shared" si="1"/>
        <v>0</v>
      </c>
    </row>
    <row r="26" spans="1:9" s="1" customFormat="1" ht="12.75" hidden="1">
      <c r="A26" s="81"/>
      <c r="B26" s="34"/>
      <c r="C26" s="82"/>
      <c r="D26" s="18"/>
      <c r="E26" s="90"/>
      <c r="F26" s="17"/>
      <c r="G26" s="19">
        <f>IF(ISBLANK(E26),0,SUMIF('Event 1 F'!$C$8:$C$127,E26&amp;"*",'Event 1 F'!$J$8:$J$127)+SUMIF($C$57:$C$123,E26&amp;"*",$H$57:$H$123))</f>
        <v>0</v>
      </c>
      <c r="H26" s="19">
        <f>IF(E26&lt;&gt;"",COUNTIF('Event 1 F'!$C$8:$C$127,E26&amp;"*"),0)</f>
        <v>0</v>
      </c>
      <c r="I26" s="20">
        <f t="shared" si="1"/>
        <v>0</v>
      </c>
    </row>
    <row r="27" spans="1:9" s="1" customFormat="1" ht="12.75" hidden="1">
      <c r="A27" s="81"/>
      <c r="B27" s="34"/>
      <c r="C27" s="82"/>
      <c r="D27" s="18"/>
      <c r="E27" s="90"/>
      <c r="F27" s="17"/>
      <c r="G27" s="19">
        <f>IF(ISBLANK(E27),0,SUMIF('Event 1 F'!$C$8:$C$127,E27&amp;"*",'Event 1 F'!$J$8:$J$127)+SUMIF($C$57:$C$123,E27&amp;"*",$H$57:$H$123))</f>
        <v>0</v>
      </c>
      <c r="H27" s="19">
        <f>IF(E27&lt;&gt;"",COUNTIF('Event 1 F'!$C$8:$C$127,E27&amp;"*"),0)</f>
        <v>0</v>
      </c>
      <c r="I27" s="20">
        <f t="shared" si="1"/>
        <v>0</v>
      </c>
    </row>
    <row r="28" spans="1:9" s="1" customFormat="1" ht="12.75" hidden="1">
      <c r="A28" s="81"/>
      <c r="B28" s="34"/>
      <c r="C28" s="82"/>
      <c r="D28" s="18"/>
      <c r="E28" s="90"/>
      <c r="F28" s="17"/>
      <c r="G28" s="19">
        <f>IF(ISBLANK(E28),0,SUMIF('Event 1 F'!$C$8:$C$127,E28&amp;"*",'Event 1 F'!$J$8:$J$127)+SUMIF($C$57:$C$123,E28&amp;"*",$H$57:$H$123))</f>
        <v>0</v>
      </c>
      <c r="H28" s="19">
        <f>IF(E28&lt;&gt;"",COUNTIF('Event 1 F'!$C$8:$C$127,E28&amp;"*"),0)</f>
        <v>0</v>
      </c>
      <c r="I28" s="20">
        <f t="shared" si="1"/>
        <v>0</v>
      </c>
    </row>
    <row r="29" spans="1:9" s="1" customFormat="1" ht="12.75" hidden="1">
      <c r="A29" s="81"/>
      <c r="B29" s="34"/>
      <c r="C29" s="82"/>
      <c r="D29" s="18"/>
      <c r="E29" s="90"/>
      <c r="F29" s="17"/>
      <c r="G29" s="19">
        <f>IF(ISBLANK(E29),0,SUMIF('Event 1 F'!$C$8:$C$127,E29&amp;"*",'Event 1 F'!$J$8:$J$127)+SUMIF($C$57:$C$123,E29&amp;"*",$H$57:$H$123))</f>
        <v>0</v>
      </c>
      <c r="H29" s="19">
        <f>IF(E29&lt;&gt;"",COUNTIF('Event 1 F'!$C$8:$C$127,E29&amp;"*"),0)</f>
        <v>0</v>
      </c>
      <c r="I29" s="20">
        <f t="shared" si="1"/>
        <v>0</v>
      </c>
    </row>
    <row r="30" spans="1:9" s="1" customFormat="1" ht="12.75" hidden="1">
      <c r="A30" s="81"/>
      <c r="B30" s="34"/>
      <c r="C30" s="82"/>
      <c r="D30" s="18"/>
      <c r="E30" s="90"/>
      <c r="F30" s="17"/>
      <c r="G30" s="19">
        <f>IF(ISBLANK(E30),0,SUMIF('Event 1 F'!$C$8:$C$127,E30&amp;"*",'Event 1 F'!$J$8:$J$127)+SUMIF($C$57:$C$123,E30&amp;"*",$H$57:$H$123))</f>
        <v>0</v>
      </c>
      <c r="H30" s="19">
        <f>IF(E30&lt;&gt;"",COUNTIF('Event 1 F'!$C$8:$C$127,E30&amp;"*"),0)</f>
        <v>0</v>
      </c>
      <c r="I30" s="20">
        <f t="shared" si="1"/>
        <v>0</v>
      </c>
    </row>
    <row r="31" spans="1:9" s="1" customFormat="1" ht="12.75" hidden="1">
      <c r="A31" s="81"/>
      <c r="B31" s="34"/>
      <c r="C31" s="82"/>
      <c r="D31" s="18"/>
      <c r="E31" s="90"/>
      <c r="F31" s="17"/>
      <c r="G31" s="19">
        <f>IF(ISBLANK(E31),0,SUMIF('Event 1 F'!$C$8:$C$127,E31&amp;"*",'Event 1 F'!$J$8:$J$127)+SUMIF($C$57:$C$123,E31&amp;"*",$H$57:$H$123))</f>
        <v>0</v>
      </c>
      <c r="H31" s="19">
        <f>IF(E31&lt;&gt;"",COUNTIF('Event 1 F'!$C$8:$C$127,E31&amp;"*"),0)</f>
        <v>0</v>
      </c>
      <c r="I31" s="20">
        <f t="shared" si="1"/>
        <v>0</v>
      </c>
    </row>
    <row r="32" spans="1:9" s="1" customFormat="1" ht="12.75" hidden="1">
      <c r="A32" s="81"/>
      <c r="B32" s="34"/>
      <c r="C32" s="82"/>
      <c r="D32" s="18"/>
      <c r="E32" s="90"/>
      <c r="F32" s="17"/>
      <c r="G32" s="19">
        <f>IF(ISBLANK(E32),0,SUMIF('Event 1 F'!$C$8:$C$127,E32&amp;"*",'Event 1 F'!$J$8:$J$127)+SUMIF($C$57:$C$123,E32&amp;"*",$H$57:$H$123))</f>
        <v>0</v>
      </c>
      <c r="H32" s="19">
        <f>IF(E32&lt;&gt;"",COUNTIF('Event 1 F'!$C$8:$C$127,E32&amp;"*"),0)</f>
        <v>0</v>
      </c>
      <c r="I32" s="20">
        <f t="shared" si="1"/>
        <v>0</v>
      </c>
    </row>
    <row r="33" spans="1:9" s="1" customFormat="1" ht="12.75" hidden="1">
      <c r="A33" s="81"/>
      <c r="B33" s="34"/>
      <c r="C33" s="82"/>
      <c r="D33" s="18"/>
      <c r="E33" s="90"/>
      <c r="F33" s="17"/>
      <c r="G33" s="19">
        <f>IF(ISBLANK(E33),0,SUMIF('Event 1 F'!$C$8:$C$127,E33&amp;"*",'Event 1 F'!$J$8:$J$127)+SUMIF($C$57:$C$123,E33&amp;"*",$H$57:$H$123))</f>
        <v>0</v>
      </c>
      <c r="H33" s="19">
        <f>IF(E33&lt;&gt;"",COUNTIF('Event 1 F'!$C$8:$C$127,E33&amp;"*"),0)</f>
        <v>0</v>
      </c>
      <c r="I33" s="20">
        <f t="shared" si="1"/>
        <v>0</v>
      </c>
    </row>
    <row r="34" spans="1:9" s="1" customFormat="1" ht="12.75" hidden="1">
      <c r="A34" s="81"/>
      <c r="B34" s="34"/>
      <c r="C34" s="82"/>
      <c r="D34" s="18"/>
      <c r="E34" s="90"/>
      <c r="F34" s="17"/>
      <c r="G34" s="19">
        <f>IF(ISBLANK(E34),0,SUMIF('Event 1 F'!$C$8:$C$127,E34&amp;"*",'Event 1 F'!$J$8:$J$127)+SUMIF($C$57:$C$123,E34&amp;"*",$H$57:$H$123))</f>
        <v>0</v>
      </c>
      <c r="H34" s="19">
        <f>IF(E34&lt;&gt;"",COUNTIF('Event 1 F'!$C$8:$C$127,E34&amp;"*"),0)</f>
        <v>0</v>
      </c>
      <c r="I34" s="20">
        <f t="shared" si="1"/>
        <v>0</v>
      </c>
    </row>
    <row r="35" spans="1:9" s="1" customFormat="1" ht="12.75" hidden="1">
      <c r="A35" s="81"/>
      <c r="B35" s="34"/>
      <c r="C35" s="82"/>
      <c r="D35" s="18"/>
      <c r="E35" s="90"/>
      <c r="F35" s="17"/>
      <c r="G35" s="19">
        <f>IF(ISBLANK(E35),0,SUMIF('Event 1 F'!$C$8:$C$127,E35&amp;"*",'Event 1 F'!$J$8:$J$127)+SUMIF($C$57:$C$123,E35&amp;"*",$H$57:$H$123))</f>
        <v>0</v>
      </c>
      <c r="H35" s="19">
        <f>IF(E35&lt;&gt;"",COUNTIF('Event 1 F'!$C$8:$C$127,E35&amp;"*"),0)</f>
        <v>0</v>
      </c>
      <c r="I35" s="20">
        <f t="shared" si="1"/>
        <v>0</v>
      </c>
    </row>
    <row r="36" spans="1:9" s="1" customFormat="1" ht="12.75" hidden="1">
      <c r="A36" s="81"/>
      <c r="B36" s="34"/>
      <c r="C36" s="82"/>
      <c r="D36" s="18"/>
      <c r="E36" s="90"/>
      <c r="F36" s="17"/>
      <c r="G36" s="19">
        <f>IF(ISBLANK(E36),0,SUMIF('Event 1 F'!$C$8:$C$127,E36&amp;"*",'Event 1 F'!$J$8:$J$127)+SUMIF($C$57:$C$123,E36&amp;"*",$H$57:$H$123))</f>
        <v>0</v>
      </c>
      <c r="H36" s="19">
        <f>IF(E36&lt;&gt;"",COUNTIF('Event 1 F'!$C$8:$C$127,E36&amp;"*"),0)</f>
        <v>0</v>
      </c>
      <c r="I36" s="20">
        <f t="shared" si="1"/>
        <v>0</v>
      </c>
    </row>
    <row r="37" spans="1:9" s="1" customFormat="1" ht="12.75" hidden="1">
      <c r="A37" s="81"/>
      <c r="B37" s="34"/>
      <c r="C37" s="82"/>
      <c r="D37" s="18"/>
      <c r="E37" s="90"/>
      <c r="F37" s="17"/>
      <c r="G37" s="19">
        <f>IF(ISBLANK(E37),0,SUMIF('Event 1 F'!$C$8:$C$127,E37&amp;"*",'Event 1 F'!$J$8:$J$127)+SUMIF($C$57:$C$123,E37&amp;"*",$H$57:$H$123))</f>
        <v>0</v>
      </c>
      <c r="H37" s="19">
        <f>IF(E37&lt;&gt;"",COUNTIF('Event 1 F'!$C$8:$C$127,E37&amp;"*"),0)</f>
        <v>0</v>
      </c>
      <c r="I37" s="20">
        <f t="shared" si="1"/>
        <v>0</v>
      </c>
    </row>
    <row r="38" spans="1:9" s="1" customFormat="1" ht="12.75" hidden="1">
      <c r="A38" s="81"/>
      <c r="B38" s="34"/>
      <c r="C38" s="82"/>
      <c r="D38" s="18"/>
      <c r="E38" s="90"/>
      <c r="F38" s="17"/>
      <c r="G38" s="19">
        <f>IF(ISBLANK(E38),0,SUMIF('Event 1 F'!$C$8:$C$127,E38&amp;"*",'Event 1 F'!$J$8:$J$127)+SUMIF($C$57:$C$123,E38&amp;"*",$H$57:$H$123))</f>
        <v>0</v>
      </c>
      <c r="H38" s="19">
        <f>IF(E38&lt;&gt;"",COUNTIF('Event 1 F'!$C$8:$C$127,E38&amp;"*"),0)</f>
        <v>0</v>
      </c>
      <c r="I38" s="20">
        <f t="shared" si="1"/>
        <v>0</v>
      </c>
    </row>
    <row r="39" spans="1:9" s="1" customFormat="1" ht="12.75" hidden="1">
      <c r="A39" s="81"/>
      <c r="B39" s="34"/>
      <c r="C39" s="82"/>
      <c r="D39" s="18"/>
      <c r="E39" s="90"/>
      <c r="F39" s="17"/>
      <c r="G39" s="19">
        <f>IF(ISBLANK(E39),0,SUMIF('Event 1 F'!$C$8:$C$127,E39&amp;"*",'Event 1 F'!$J$8:$J$127)+SUMIF($C$57:$C$123,E39&amp;"*",$H$57:$H$123))</f>
        <v>0</v>
      </c>
      <c r="H39" s="19">
        <f>IF(E39&lt;&gt;"",COUNTIF('Event 1 F'!$C$8:$C$127,E39&amp;"*"),0)</f>
        <v>0</v>
      </c>
      <c r="I39" s="20">
        <f t="shared" si="1"/>
        <v>0</v>
      </c>
    </row>
    <row r="40" spans="1:9" s="1" customFormat="1" ht="12.75" hidden="1">
      <c r="A40" s="81"/>
      <c r="B40" s="34"/>
      <c r="C40" s="82"/>
      <c r="D40" s="18"/>
      <c r="E40" s="90"/>
      <c r="F40" s="17"/>
      <c r="G40" s="19">
        <f>IF(ISBLANK(E40),0,SUMIF('Event 1 F'!$C$8:$C$127,E40&amp;"*",'Event 1 F'!$J$8:$J$127)+SUMIF($C$57:$C$123,E40&amp;"*",$H$57:$H$123))</f>
        <v>0</v>
      </c>
      <c r="H40" s="19">
        <f>IF(E40&lt;&gt;"",COUNTIF('Event 1 F'!$C$8:$C$127,E40&amp;"*"),0)</f>
        <v>0</v>
      </c>
      <c r="I40" s="20">
        <f t="shared" si="1"/>
        <v>0</v>
      </c>
    </row>
    <row r="41" spans="1:9" s="1" customFormat="1" ht="12.75" hidden="1">
      <c r="A41" s="81"/>
      <c r="B41" s="34"/>
      <c r="C41" s="82"/>
      <c r="D41" s="18"/>
      <c r="E41" s="90"/>
      <c r="F41" s="17"/>
      <c r="G41" s="19">
        <f>IF(ISBLANK(E41),0,SUMIF('Event 1 F'!$C$8:$C$127,E41&amp;"*",'Event 1 F'!$J$8:$J$127)+SUMIF($C$57:$C$123,E41&amp;"*",$H$57:$H$123))</f>
        <v>0</v>
      </c>
      <c r="H41" s="19">
        <f>IF(E41&lt;&gt;"",COUNTIF('Event 1 F'!$C$8:$C$127,E41&amp;"*"),0)</f>
        <v>0</v>
      </c>
      <c r="I41" s="20">
        <f t="shared" si="1"/>
        <v>0</v>
      </c>
    </row>
    <row r="42" spans="1:9" s="1" customFormat="1" ht="12.75" hidden="1">
      <c r="A42" s="81"/>
      <c r="B42" s="34"/>
      <c r="C42" s="82"/>
      <c r="D42" s="18"/>
      <c r="E42" s="90"/>
      <c r="F42" s="17"/>
      <c r="G42" s="19">
        <f>IF(ISBLANK(E42),0,SUMIF('Event 1 F'!$C$8:$C$127,E42&amp;"*",'Event 1 F'!$J$8:$J$127)+SUMIF($C$57:$C$123,E42&amp;"*",$H$57:$H$123))</f>
        <v>0</v>
      </c>
      <c r="H42" s="19">
        <f>IF(E42&lt;&gt;"",COUNTIF('Event 1 F'!$C$8:$C$127,E42&amp;"*"),0)</f>
        <v>0</v>
      </c>
      <c r="I42" s="20">
        <f t="shared" si="1"/>
        <v>0</v>
      </c>
    </row>
    <row r="43" spans="1:9" s="1" customFormat="1" ht="12.75" hidden="1">
      <c r="A43" s="81"/>
      <c r="B43" s="34"/>
      <c r="C43" s="82"/>
      <c r="D43" s="18"/>
      <c r="E43" s="90"/>
      <c r="F43" s="17"/>
      <c r="G43" s="19">
        <f>IF(ISBLANK(E43),0,SUMIF('Event 1 F'!$C$8:$C$127,E43&amp;"*",'Event 1 F'!$J$8:$J$127)+SUMIF($C$57:$C$123,E43&amp;"*",$H$57:$H$123))</f>
        <v>0</v>
      </c>
      <c r="H43" s="19">
        <f>IF(E43&lt;&gt;"",COUNTIF('Event 1 F'!$C$8:$C$127,E43&amp;"*"),0)</f>
        <v>0</v>
      </c>
      <c r="I43" s="20">
        <f t="shared" si="1"/>
        <v>0</v>
      </c>
    </row>
    <row r="44" spans="1:9" s="1" customFormat="1" ht="12.75" hidden="1">
      <c r="A44" s="81"/>
      <c r="B44" s="34"/>
      <c r="C44" s="82"/>
      <c r="D44" s="18"/>
      <c r="E44" s="90"/>
      <c r="F44" s="17"/>
      <c r="G44" s="19">
        <f>IF(ISBLANK(E44),0,SUMIF('Event 1 F'!$C$8:$C$127,E44&amp;"*",'Event 1 F'!$J$8:$J$127)+SUMIF($C$57:$C$123,E44&amp;"*",$H$57:$H$123))</f>
        <v>0</v>
      </c>
      <c r="H44" s="19">
        <f>IF(E44&lt;&gt;"",COUNTIF('Event 1 F'!$C$8:$C$127,E44&amp;"*"),0)</f>
        <v>0</v>
      </c>
      <c r="I44" s="20">
        <f t="shared" si="1"/>
        <v>0</v>
      </c>
    </row>
    <row r="45" spans="1:9" s="1" customFormat="1" ht="12.75" hidden="1">
      <c r="A45" s="81"/>
      <c r="B45" s="34"/>
      <c r="C45" s="82"/>
      <c r="D45" s="18"/>
      <c r="E45" s="90"/>
      <c r="F45" s="17"/>
      <c r="G45" s="19">
        <f>IF(ISBLANK(E45),0,SUMIF('Event 1 F'!$C$8:$C$127,E45&amp;"*",'Event 1 F'!$J$8:$J$127)+SUMIF($C$57:$C$123,E45&amp;"*",$H$57:$H$123))</f>
        <v>0</v>
      </c>
      <c r="H45" s="19">
        <f>IF(E45&lt;&gt;"",COUNTIF('Event 1 F'!$C$8:$C$127,E45&amp;"*"),0)</f>
        <v>0</v>
      </c>
      <c r="I45" s="20">
        <f t="shared" si="1"/>
        <v>0</v>
      </c>
    </row>
    <row r="46" spans="1:9" s="1" customFormat="1" ht="12.75" hidden="1">
      <c r="A46" s="81"/>
      <c r="B46" s="34"/>
      <c r="C46" s="82"/>
      <c r="D46" s="18"/>
      <c r="E46" s="90"/>
      <c r="F46" s="17"/>
      <c r="G46" s="19">
        <f>IF(ISBLANK(E46),0,SUMIF('Event 1 F'!$C$8:$C$127,E46&amp;"*",'Event 1 F'!$J$8:$J$127)+SUMIF($C$57:$C$123,E46&amp;"*",$H$57:$H$123))</f>
        <v>0</v>
      </c>
      <c r="H46" s="19">
        <f>IF(E46&lt;&gt;"",COUNTIF('Event 1 F'!$C$8:$C$127,E46&amp;"*"),0)</f>
        <v>0</v>
      </c>
      <c r="I46" s="20">
        <f t="shared" si="1"/>
        <v>0</v>
      </c>
    </row>
    <row r="47" spans="1:9" s="1" customFormat="1" ht="12.75" hidden="1">
      <c r="A47" s="81"/>
      <c r="B47" s="34"/>
      <c r="C47" s="82"/>
      <c r="D47" s="18"/>
      <c r="E47" s="90"/>
      <c r="F47" s="17"/>
      <c r="G47" s="19">
        <f>IF(ISBLANK(E47),0,SUMIF('Event 1 F'!$C$8:$C$127,E47&amp;"*",'Event 1 F'!$J$8:$J$127)+SUMIF($C$57:$C$123,E47&amp;"*",$H$57:$H$123))</f>
        <v>0</v>
      </c>
      <c r="H47" s="19">
        <f>IF(E47&lt;&gt;"",COUNTIF('Event 1 F'!$C$8:$C$127,E47&amp;"*"),0)</f>
        <v>0</v>
      </c>
      <c r="I47" s="20">
        <f t="shared" si="1"/>
        <v>0</v>
      </c>
    </row>
    <row r="48" spans="1:9" s="1" customFormat="1" ht="12.75" hidden="1">
      <c r="A48" s="81"/>
      <c r="B48" s="34"/>
      <c r="C48" s="82"/>
      <c r="D48" s="18"/>
      <c r="E48" s="90"/>
      <c r="F48" s="17"/>
      <c r="G48" s="19">
        <f>IF(ISBLANK(E48),0,SUMIF('Event 1 F'!$C$8:$C$127,E48&amp;"*",'Event 1 F'!$J$8:$J$127)+SUMIF($C$57:$C$123,E48&amp;"*",$H$57:$H$123))</f>
        <v>0</v>
      </c>
      <c r="H48" s="19">
        <f>IF(E48&lt;&gt;"",COUNTIF('Event 1 F'!$C$8:$C$127,E48&amp;"*"),0)</f>
        <v>0</v>
      </c>
      <c r="I48" s="20">
        <f t="shared" si="1"/>
        <v>0</v>
      </c>
    </row>
    <row r="49" spans="1:9" s="1" customFormat="1" ht="12.75" hidden="1">
      <c r="A49" s="81"/>
      <c r="B49" s="34"/>
      <c r="C49" s="82"/>
      <c r="D49" s="18"/>
      <c r="E49" s="90"/>
      <c r="F49" s="17"/>
      <c r="G49" s="19">
        <f>IF(ISBLANK(E49),0,SUMIF('Event 1 F'!$C$8:$C$127,E49&amp;"*",'Event 1 F'!$J$8:$J$127)+SUMIF($C$57:$C$123,E49&amp;"*",$H$57:$H$123))</f>
        <v>0</v>
      </c>
      <c r="H49" s="19">
        <f>IF(E49&lt;&gt;"",COUNTIF('Event 1 F'!$C$8:$C$127,E49&amp;"*"),0)</f>
        <v>0</v>
      </c>
      <c r="I49" s="20">
        <f t="shared" si="1"/>
        <v>0</v>
      </c>
    </row>
    <row r="50" spans="1:9" s="1" customFormat="1" ht="12.75" hidden="1">
      <c r="A50" s="81"/>
      <c r="B50" s="34"/>
      <c r="C50" s="82"/>
      <c r="D50" s="18"/>
      <c r="E50" s="90"/>
      <c r="F50" s="17"/>
      <c r="G50" s="19">
        <f>IF(ISBLANK(E50),0,SUMIF('Event 1 F'!$C$8:$C$127,E50&amp;"*",'Event 1 F'!$J$8:$J$127)+SUMIF($C$57:$C$123,E50&amp;"*",$H$57:$H$123))</f>
        <v>0</v>
      </c>
      <c r="H50" s="19">
        <f>IF(E50&lt;&gt;"",COUNTIF('Event 1 F'!$C$8:$C$127,E50&amp;"*"),0)</f>
        <v>0</v>
      </c>
      <c r="I50" s="20">
        <f t="shared" si="1"/>
        <v>0</v>
      </c>
    </row>
    <row r="51" spans="1:9" s="1" customFormat="1" ht="12.75" hidden="1">
      <c r="A51" s="81"/>
      <c r="B51" s="34"/>
      <c r="C51" s="82"/>
      <c r="D51" s="18"/>
      <c r="E51" s="90"/>
      <c r="F51" s="17"/>
      <c r="G51" s="19">
        <f>IF(ISBLANK(E51),0,SUMIF('Event 1 F'!$C$8:$C$127,E51&amp;"*",'Event 1 F'!$J$8:$J$127)+SUMIF($C$57:$C$123,E51&amp;"*",$H$57:$H$123))</f>
        <v>0</v>
      </c>
      <c r="H51" s="19">
        <f>IF(E51&lt;&gt;"",COUNTIF('Event 1 F'!$C$8:$C$127,E51&amp;"*"),0)</f>
        <v>0</v>
      </c>
      <c r="I51" s="20">
        <f t="shared" si="1"/>
        <v>0</v>
      </c>
    </row>
    <row r="52" spans="1:9" s="1" customFormat="1" ht="12.75" hidden="1">
      <c r="A52" s="81"/>
      <c r="B52" s="34"/>
      <c r="C52" s="82"/>
      <c r="D52" s="18"/>
      <c r="E52" s="90"/>
      <c r="F52" s="17"/>
      <c r="G52" s="19">
        <f>IF(ISBLANK(E52),0,SUMIF('Event 1 F'!$C$8:$C$127,E52&amp;"*",'Event 1 F'!$J$8:$J$127)+SUMIF($C$57:$C$123,E52&amp;"*",$H$57:$H$123))</f>
        <v>0</v>
      </c>
      <c r="H52" s="19">
        <f>IF(E52&lt;&gt;"",COUNTIF('Event 1 F'!$C$8:$C$127,E52&amp;"*"),0)</f>
        <v>0</v>
      </c>
      <c r="I52" s="20">
        <f t="shared" si="1"/>
        <v>0</v>
      </c>
    </row>
    <row r="53" spans="1:9" s="1" customFormat="1" ht="12.75" hidden="1">
      <c r="A53" s="81"/>
      <c r="B53" s="34"/>
      <c r="C53" s="82"/>
      <c r="D53" s="18"/>
      <c r="E53" s="90"/>
      <c r="F53" s="17"/>
      <c r="G53" s="19">
        <f>IF(ISBLANK(E53),0,SUMIF('Event 1 F'!$C$8:$C$127,E53&amp;"*",'Event 1 F'!$J$8:$J$127)+SUMIF($C$57:$C$123,E53&amp;"*",$H$57:$H$123))</f>
        <v>0</v>
      </c>
      <c r="H53" s="19">
        <f>IF(E53&lt;&gt;"",COUNTIF('Event 1 F'!$C$8:$C$127,E53&amp;"*"),0)</f>
        <v>0</v>
      </c>
      <c r="I53" s="20">
        <f t="shared" si="1"/>
        <v>0</v>
      </c>
    </row>
    <row r="54" spans="1:9" s="1" customFormat="1" ht="12.75">
      <c r="A54" s="123"/>
      <c r="B54" s="4"/>
      <c r="C54" s="4"/>
      <c r="D54" s="55"/>
      <c r="E54" s="55"/>
      <c r="F54" s="7"/>
      <c r="G54" s="55" t="s">
        <v>8</v>
      </c>
      <c r="H54" s="115"/>
      <c r="I54" s="116"/>
    </row>
    <row r="55" spans="1:9" s="14" customFormat="1" ht="13.5" thickBot="1">
      <c r="A55" s="117" t="s">
        <v>9</v>
      </c>
      <c r="B55" s="118"/>
      <c r="C55" s="118"/>
      <c r="D55" s="118"/>
      <c r="E55" s="118"/>
      <c r="F55" s="118"/>
      <c r="G55" s="118"/>
      <c r="H55" s="118"/>
      <c r="I55" s="119"/>
    </row>
    <row r="56" spans="1:9" s="14" customFormat="1" ht="22.5">
      <c r="A56" s="56" t="s">
        <v>58</v>
      </c>
      <c r="B56" s="57" t="s">
        <v>34</v>
      </c>
      <c r="C56" s="28" t="s">
        <v>1</v>
      </c>
      <c r="D56" s="120" t="s">
        <v>31</v>
      </c>
      <c r="E56" s="28" t="s">
        <v>36</v>
      </c>
      <c r="F56" s="93"/>
      <c r="G56" s="28" t="s">
        <v>37</v>
      </c>
      <c r="H56" s="28" t="s">
        <v>3</v>
      </c>
      <c r="I56" s="121" t="s">
        <v>4</v>
      </c>
    </row>
    <row r="57" spans="1:9" s="1" customFormat="1" ht="12.75">
      <c r="A57" s="125" t="s">
        <v>82</v>
      </c>
      <c r="B57" s="125" t="s">
        <v>83</v>
      </c>
      <c r="C57" s="125" t="s">
        <v>84</v>
      </c>
      <c r="D57" s="143" t="s">
        <v>10</v>
      </c>
      <c r="E57" s="144">
        <v>9</v>
      </c>
      <c r="F57" s="145"/>
      <c r="G57" s="144"/>
      <c r="H57" s="144">
        <f>IF(E57="","",IF(E57="ENTRANT",0,E57+G57))</f>
        <v>9</v>
      </c>
      <c r="I57" s="146"/>
    </row>
    <row r="58" spans="1:9" s="1" customFormat="1" ht="12.75">
      <c r="A58" s="125" t="s">
        <v>85</v>
      </c>
      <c r="B58" s="125" t="s">
        <v>83</v>
      </c>
      <c r="C58" s="125" t="s">
        <v>86</v>
      </c>
      <c r="D58" s="143" t="s">
        <v>14</v>
      </c>
      <c r="E58" s="144">
        <v>9</v>
      </c>
      <c r="F58" s="145"/>
      <c r="G58" s="144"/>
      <c r="H58" s="144">
        <f>IF(E58="","",IF(E58="ENTRANT",0,E58+G58))</f>
        <v>9</v>
      </c>
      <c r="I58" s="146"/>
    </row>
    <row r="59" spans="1:9" s="1" customFormat="1" ht="12.75">
      <c r="A59" s="140" t="s">
        <v>59</v>
      </c>
      <c r="B59" s="141" t="s">
        <v>60</v>
      </c>
      <c r="C59" s="142" t="s">
        <v>61</v>
      </c>
      <c r="D59" s="143" t="str">
        <f aca="true" t="shared" si="2" ref="D59:D76">IF(C59&lt;&gt;"","Worker"," ")</f>
        <v>Worker</v>
      </c>
      <c r="E59" s="147">
        <f>IF(C59&lt;&gt;"",2," ")</f>
        <v>2</v>
      </c>
      <c r="F59" s="145"/>
      <c r="G59" s="144"/>
      <c r="H59" s="144">
        <f>IF(C59&lt;&gt;"",E59+G59," ")</f>
        <v>2</v>
      </c>
      <c r="I59" s="146"/>
    </row>
    <row r="60" spans="1:9" s="1" customFormat="1" ht="12.75">
      <c r="A60" s="140" t="s">
        <v>62</v>
      </c>
      <c r="B60" s="141" t="s">
        <v>60</v>
      </c>
      <c r="C60" s="142" t="s">
        <v>63</v>
      </c>
      <c r="D60" s="143" t="str">
        <f t="shared" si="2"/>
        <v>Worker</v>
      </c>
      <c r="E60" s="147">
        <f>IF(C60&lt;&gt;"",2," ")</f>
        <v>2</v>
      </c>
      <c r="F60" s="145"/>
      <c r="G60" s="144"/>
      <c r="H60" s="144">
        <f aca="true" t="shared" si="3" ref="H60:H123">IF(C60&lt;&gt;"",E60+G60," ")</f>
        <v>2</v>
      </c>
      <c r="I60" s="146"/>
    </row>
    <row r="61" spans="1:9" s="1" customFormat="1" ht="12.75">
      <c r="A61" s="125" t="s">
        <v>64</v>
      </c>
      <c r="B61" s="125" t="s">
        <v>65</v>
      </c>
      <c r="C61" s="125" t="s">
        <v>66</v>
      </c>
      <c r="D61" s="143" t="str">
        <f t="shared" si="2"/>
        <v>Worker</v>
      </c>
      <c r="E61" s="147">
        <f aca="true" t="shared" si="4" ref="E61:E123">IF(C61&lt;&gt;"",2," ")</f>
        <v>2</v>
      </c>
      <c r="F61" s="145"/>
      <c r="G61" s="144"/>
      <c r="H61" s="144">
        <f t="shared" si="3"/>
        <v>2</v>
      </c>
      <c r="I61" s="146"/>
    </row>
    <row r="62" spans="1:9" s="1" customFormat="1" ht="12.75">
      <c r="A62" s="125" t="s">
        <v>67</v>
      </c>
      <c r="B62" s="125" t="s">
        <v>65</v>
      </c>
      <c r="C62" s="125" t="s">
        <v>68</v>
      </c>
      <c r="D62" s="143" t="str">
        <f t="shared" si="2"/>
        <v>Worker</v>
      </c>
      <c r="E62" s="147">
        <v>0</v>
      </c>
      <c r="F62" s="145"/>
      <c r="G62" s="144"/>
      <c r="H62" s="144">
        <f t="shared" si="3"/>
        <v>0</v>
      </c>
      <c r="I62" s="155" t="s">
        <v>123</v>
      </c>
    </row>
    <row r="63" spans="1:9" s="1" customFormat="1" ht="12.75">
      <c r="A63" s="125" t="s">
        <v>121</v>
      </c>
      <c r="B63" s="125" t="s">
        <v>119</v>
      </c>
      <c r="C63" s="125" t="s">
        <v>122</v>
      </c>
      <c r="D63" s="143" t="str">
        <f t="shared" si="2"/>
        <v>Worker</v>
      </c>
      <c r="E63" s="147">
        <f t="shared" si="4"/>
        <v>2</v>
      </c>
      <c r="F63" s="145"/>
      <c r="G63" s="144"/>
      <c r="H63" s="144">
        <f t="shared" si="3"/>
        <v>2</v>
      </c>
      <c r="I63" s="146"/>
    </row>
    <row r="64" spans="1:9" s="1" customFormat="1" ht="12.75">
      <c r="A64" s="125"/>
      <c r="B64" s="125"/>
      <c r="C64" s="125"/>
      <c r="D64" s="143" t="str">
        <f t="shared" si="2"/>
        <v> </v>
      </c>
      <c r="E64" s="147" t="str">
        <f t="shared" si="4"/>
        <v> </v>
      </c>
      <c r="F64" s="145"/>
      <c r="G64" s="144"/>
      <c r="H64" s="144" t="str">
        <f t="shared" si="3"/>
        <v> </v>
      </c>
      <c r="I64" s="146"/>
    </row>
    <row r="65" spans="1:9" s="1" customFormat="1" ht="12.75">
      <c r="A65" s="125"/>
      <c r="B65" s="125"/>
      <c r="C65" s="125"/>
      <c r="D65" s="143" t="str">
        <f t="shared" si="2"/>
        <v> </v>
      </c>
      <c r="E65" s="147" t="str">
        <f t="shared" si="4"/>
        <v> </v>
      </c>
      <c r="F65" s="145"/>
      <c r="G65" s="144"/>
      <c r="H65" s="144" t="str">
        <f t="shared" si="3"/>
        <v> </v>
      </c>
      <c r="I65" s="146"/>
    </row>
    <row r="66" spans="1:9" s="1" customFormat="1" ht="12.75">
      <c r="A66" s="131"/>
      <c r="B66" s="131"/>
      <c r="C66" s="132"/>
      <c r="D66" s="143" t="str">
        <f t="shared" si="2"/>
        <v> </v>
      </c>
      <c r="E66" s="147" t="str">
        <f t="shared" si="4"/>
        <v> </v>
      </c>
      <c r="F66" s="145"/>
      <c r="G66" s="144"/>
      <c r="H66" s="144" t="str">
        <f t="shared" si="3"/>
        <v> </v>
      </c>
      <c r="I66" s="146"/>
    </row>
    <row r="67" spans="1:9" s="1" customFormat="1" ht="12.75">
      <c r="A67" s="148"/>
      <c r="B67" s="125"/>
      <c r="C67" s="125"/>
      <c r="D67" s="143" t="str">
        <f t="shared" si="2"/>
        <v> </v>
      </c>
      <c r="E67" s="147" t="str">
        <f t="shared" si="4"/>
        <v> </v>
      </c>
      <c r="F67" s="145"/>
      <c r="G67" s="144"/>
      <c r="H67" s="144" t="str">
        <f t="shared" si="3"/>
        <v> </v>
      </c>
      <c r="I67" s="146"/>
    </row>
    <row r="68" spans="1:9" s="1" customFormat="1" ht="12.75">
      <c r="A68" s="130"/>
      <c r="B68" s="131"/>
      <c r="C68" s="132"/>
      <c r="D68" s="149" t="str">
        <f t="shared" si="2"/>
        <v> </v>
      </c>
      <c r="E68" s="147" t="str">
        <f t="shared" si="4"/>
        <v> </v>
      </c>
      <c r="F68" s="145"/>
      <c r="G68" s="144"/>
      <c r="H68" s="144" t="str">
        <f t="shared" si="3"/>
        <v> </v>
      </c>
      <c r="I68" s="146"/>
    </row>
    <row r="69" spans="1:9" s="1" customFormat="1" ht="12.75">
      <c r="A69" s="65"/>
      <c r="B69" s="40"/>
      <c r="C69" s="15"/>
      <c r="D69" s="92" t="str">
        <f t="shared" si="2"/>
        <v> </v>
      </c>
      <c r="E69" s="69" t="str">
        <f t="shared" si="4"/>
        <v> </v>
      </c>
      <c r="F69" s="94"/>
      <c r="G69" s="31"/>
      <c r="H69" s="31" t="str">
        <f t="shared" si="3"/>
        <v> </v>
      </c>
      <c r="I69" s="122"/>
    </row>
    <row r="70" spans="1:9" s="1" customFormat="1" ht="12.75">
      <c r="A70" s="65"/>
      <c r="B70" s="40"/>
      <c r="C70" s="15"/>
      <c r="D70" s="92" t="str">
        <f t="shared" si="2"/>
        <v> </v>
      </c>
      <c r="E70" s="69" t="str">
        <f t="shared" si="4"/>
        <v> </v>
      </c>
      <c r="F70" s="94"/>
      <c r="G70" s="31"/>
      <c r="H70" s="31" t="str">
        <f t="shared" si="3"/>
        <v> </v>
      </c>
      <c r="I70" s="122"/>
    </row>
    <row r="71" spans="1:9" s="1" customFormat="1" ht="12.75">
      <c r="A71" s="65"/>
      <c r="B71" s="40"/>
      <c r="C71" s="15"/>
      <c r="D71" s="92" t="str">
        <f t="shared" si="2"/>
        <v> </v>
      </c>
      <c r="E71" s="69" t="str">
        <f t="shared" si="4"/>
        <v> </v>
      </c>
      <c r="F71" s="94"/>
      <c r="G71" s="31"/>
      <c r="H71" s="31" t="str">
        <f t="shared" si="3"/>
        <v> </v>
      </c>
      <c r="I71" s="122"/>
    </row>
    <row r="72" spans="1:9" s="1" customFormat="1" ht="12.75">
      <c r="A72" s="65"/>
      <c r="B72" s="40"/>
      <c r="C72" s="15"/>
      <c r="D72" s="92" t="str">
        <f t="shared" si="2"/>
        <v> </v>
      </c>
      <c r="E72" s="69" t="str">
        <f t="shared" si="4"/>
        <v> </v>
      </c>
      <c r="F72" s="94"/>
      <c r="G72" s="31"/>
      <c r="H72" s="31" t="str">
        <f t="shared" si="3"/>
        <v> </v>
      </c>
      <c r="I72" s="122"/>
    </row>
    <row r="73" spans="1:9" s="1" customFormat="1" ht="12.75">
      <c r="A73" s="65"/>
      <c r="B73" s="40"/>
      <c r="C73" s="15"/>
      <c r="D73" s="92" t="str">
        <f t="shared" si="2"/>
        <v> </v>
      </c>
      <c r="E73" s="69" t="str">
        <f t="shared" si="4"/>
        <v> </v>
      </c>
      <c r="F73" s="94"/>
      <c r="G73" s="31"/>
      <c r="H73" s="31" t="str">
        <f t="shared" si="3"/>
        <v> </v>
      </c>
      <c r="I73" s="122"/>
    </row>
    <row r="74" spans="1:9" s="1" customFormat="1" ht="12.75">
      <c r="A74" s="65"/>
      <c r="B74" s="40"/>
      <c r="C74" s="15"/>
      <c r="D74" s="92" t="str">
        <f t="shared" si="2"/>
        <v> </v>
      </c>
      <c r="E74" s="69" t="str">
        <f t="shared" si="4"/>
        <v> </v>
      </c>
      <c r="F74" s="94"/>
      <c r="G74" s="31"/>
      <c r="H74" s="31" t="str">
        <f t="shared" si="3"/>
        <v> </v>
      </c>
      <c r="I74" s="122"/>
    </row>
    <row r="75" spans="1:9" s="1" customFormat="1" ht="12.75">
      <c r="A75" s="65"/>
      <c r="B75" s="40"/>
      <c r="C75" s="15"/>
      <c r="D75" s="92" t="str">
        <f t="shared" si="2"/>
        <v> </v>
      </c>
      <c r="E75" s="69" t="str">
        <f t="shared" si="4"/>
        <v> </v>
      </c>
      <c r="F75" s="94"/>
      <c r="G75" s="31"/>
      <c r="H75" s="31" t="str">
        <f t="shared" si="3"/>
        <v> </v>
      </c>
      <c r="I75" s="122"/>
    </row>
    <row r="76" spans="1:9" s="1" customFormat="1" ht="12.75">
      <c r="A76" s="65"/>
      <c r="B76" s="40"/>
      <c r="C76" s="15"/>
      <c r="D76" s="92" t="str">
        <f t="shared" si="2"/>
        <v> </v>
      </c>
      <c r="E76" s="69" t="str">
        <f t="shared" si="4"/>
        <v> </v>
      </c>
      <c r="F76" s="94"/>
      <c r="G76" s="31"/>
      <c r="H76" s="31" t="str">
        <f t="shared" si="3"/>
        <v> </v>
      </c>
      <c r="I76" s="122"/>
    </row>
    <row r="77" spans="1:9" s="1" customFormat="1" ht="12.75">
      <c r="A77" s="59"/>
      <c r="B77" s="95"/>
      <c r="C77" s="15"/>
      <c r="D77" s="92" t="str">
        <f aca="true" t="shared" si="5" ref="D77:D123">IF(C77&lt;&gt;"","Worker"," ")</f>
        <v> </v>
      </c>
      <c r="E77" s="69" t="str">
        <f t="shared" si="4"/>
        <v> </v>
      </c>
      <c r="F77" s="94"/>
      <c r="G77" s="31"/>
      <c r="H77" s="31" t="str">
        <f t="shared" si="3"/>
        <v> </v>
      </c>
      <c r="I77" s="122"/>
    </row>
    <row r="78" spans="1:9" s="1" customFormat="1" ht="12.75">
      <c r="A78" s="59"/>
      <c r="B78" s="95"/>
      <c r="C78" s="15"/>
      <c r="D78" s="92" t="str">
        <f t="shared" si="5"/>
        <v> </v>
      </c>
      <c r="E78" s="69" t="str">
        <f t="shared" si="4"/>
        <v> </v>
      </c>
      <c r="F78" s="94"/>
      <c r="G78" s="31"/>
      <c r="H78" s="31" t="str">
        <f t="shared" si="3"/>
        <v> </v>
      </c>
      <c r="I78" s="122"/>
    </row>
    <row r="79" spans="1:9" s="1" customFormat="1" ht="12.75">
      <c r="A79" s="59"/>
      <c r="B79" s="95"/>
      <c r="C79" s="15"/>
      <c r="D79" s="92" t="str">
        <f t="shared" si="5"/>
        <v> </v>
      </c>
      <c r="E79" s="69" t="str">
        <f t="shared" si="4"/>
        <v> </v>
      </c>
      <c r="F79" s="94"/>
      <c r="G79" s="31"/>
      <c r="H79" s="31" t="str">
        <f t="shared" si="3"/>
        <v> </v>
      </c>
      <c r="I79" s="122"/>
    </row>
    <row r="80" spans="1:9" s="1" customFormat="1" ht="12.75">
      <c r="A80" s="59"/>
      <c r="B80" s="95"/>
      <c r="C80" s="15"/>
      <c r="D80" s="143" t="str">
        <f t="shared" si="5"/>
        <v> </v>
      </c>
      <c r="E80" s="69"/>
      <c r="F80" s="94"/>
      <c r="G80" s="31"/>
      <c r="H80" s="31"/>
      <c r="I80" s="122"/>
    </row>
    <row r="81" spans="1:9" s="1" customFormat="1" ht="12.75">
      <c r="A81" s="59"/>
      <c r="B81" s="95"/>
      <c r="C81" s="15"/>
      <c r="D81" s="143" t="str">
        <f t="shared" si="5"/>
        <v> </v>
      </c>
      <c r="E81" s="69"/>
      <c r="F81" s="94"/>
      <c r="G81" s="31"/>
      <c r="H81" s="31"/>
      <c r="I81" s="122"/>
    </row>
    <row r="82" spans="1:9" s="1" customFormat="1" ht="12.75">
      <c r="A82" s="59"/>
      <c r="B82" s="95"/>
      <c r="C82" s="15"/>
      <c r="D82" s="143" t="str">
        <f t="shared" si="5"/>
        <v> </v>
      </c>
      <c r="E82" s="69"/>
      <c r="F82" s="94"/>
      <c r="G82" s="31"/>
      <c r="H82" s="31"/>
      <c r="I82" s="122"/>
    </row>
    <row r="83" spans="1:9" s="1" customFormat="1" ht="12.75">
      <c r="A83" s="59"/>
      <c r="B83" s="95"/>
      <c r="C83" s="15"/>
      <c r="D83" s="143" t="str">
        <f t="shared" si="5"/>
        <v> </v>
      </c>
      <c r="E83" s="69"/>
      <c r="F83" s="94"/>
      <c r="G83" s="31"/>
      <c r="H83" s="31"/>
      <c r="I83" s="122"/>
    </row>
    <row r="84" spans="1:9" s="1" customFormat="1" ht="12.75">
      <c r="A84" s="59"/>
      <c r="B84" s="95"/>
      <c r="C84" s="15"/>
      <c r="D84" s="143" t="str">
        <f t="shared" si="5"/>
        <v> </v>
      </c>
      <c r="E84" s="69"/>
      <c r="F84" s="94"/>
      <c r="G84" s="31"/>
      <c r="H84" s="31"/>
      <c r="I84" s="122"/>
    </row>
    <row r="85" spans="1:9" s="1" customFormat="1" ht="12.75">
      <c r="A85" s="59"/>
      <c r="B85" s="95"/>
      <c r="C85" s="15"/>
      <c r="D85" s="143" t="str">
        <f t="shared" si="5"/>
        <v> </v>
      </c>
      <c r="E85" s="69"/>
      <c r="F85" s="94"/>
      <c r="G85" s="31"/>
      <c r="H85" s="31"/>
      <c r="I85" s="122"/>
    </row>
    <row r="86" spans="1:9" s="1" customFormat="1" ht="12.75">
      <c r="A86" s="59"/>
      <c r="B86" s="95"/>
      <c r="C86" s="15"/>
      <c r="D86" s="143" t="str">
        <f t="shared" si="5"/>
        <v> </v>
      </c>
      <c r="E86" s="69"/>
      <c r="F86" s="94"/>
      <c r="G86" s="31"/>
      <c r="H86" s="31"/>
      <c r="I86" s="122"/>
    </row>
    <row r="87" spans="1:9" s="1" customFormat="1" ht="12.75">
      <c r="A87" s="59"/>
      <c r="B87" s="95"/>
      <c r="C87" s="15"/>
      <c r="D87" s="143" t="str">
        <f t="shared" si="5"/>
        <v> </v>
      </c>
      <c r="E87" s="69"/>
      <c r="F87" s="94"/>
      <c r="G87" s="31"/>
      <c r="H87" s="31"/>
      <c r="I87" s="122"/>
    </row>
    <row r="88" spans="1:9" s="1" customFormat="1" ht="12.75">
      <c r="A88" s="59"/>
      <c r="B88" s="95"/>
      <c r="C88" s="15"/>
      <c r="D88" s="143" t="str">
        <f t="shared" si="5"/>
        <v> </v>
      </c>
      <c r="E88" s="69"/>
      <c r="F88" s="94"/>
      <c r="G88" s="31"/>
      <c r="H88" s="31"/>
      <c r="I88" s="122"/>
    </row>
    <row r="89" spans="1:9" s="1" customFormat="1" ht="12.75">
      <c r="A89" s="59"/>
      <c r="B89" s="95"/>
      <c r="C89" s="15"/>
      <c r="D89" s="143" t="str">
        <f t="shared" si="5"/>
        <v> </v>
      </c>
      <c r="E89" s="69"/>
      <c r="F89" s="94"/>
      <c r="G89" s="31"/>
      <c r="H89" s="31"/>
      <c r="I89" s="122"/>
    </row>
    <row r="90" spans="1:9" s="1" customFormat="1" ht="12.75">
      <c r="A90" s="59"/>
      <c r="B90" s="95"/>
      <c r="C90" s="15"/>
      <c r="D90" s="143" t="str">
        <f t="shared" si="5"/>
        <v> </v>
      </c>
      <c r="E90" s="69"/>
      <c r="F90" s="94"/>
      <c r="G90" s="31"/>
      <c r="H90" s="31"/>
      <c r="I90" s="122"/>
    </row>
    <row r="91" spans="1:9" s="1" customFormat="1" ht="12.75">
      <c r="A91" s="59"/>
      <c r="B91" s="95"/>
      <c r="C91" s="15"/>
      <c r="D91" s="143" t="str">
        <f t="shared" si="5"/>
        <v> </v>
      </c>
      <c r="E91" s="69"/>
      <c r="F91" s="94"/>
      <c r="G91" s="31"/>
      <c r="H91" s="31"/>
      <c r="I91" s="122"/>
    </row>
    <row r="92" spans="1:9" s="1" customFormat="1" ht="12.75">
      <c r="A92" s="59"/>
      <c r="B92" s="95"/>
      <c r="C92" s="15"/>
      <c r="D92" s="143" t="str">
        <f t="shared" si="5"/>
        <v> </v>
      </c>
      <c r="E92" s="69"/>
      <c r="F92" s="94"/>
      <c r="G92" s="31"/>
      <c r="H92" s="31"/>
      <c r="I92" s="122"/>
    </row>
    <row r="93" spans="1:9" s="1" customFormat="1" ht="12.75">
      <c r="A93" s="59"/>
      <c r="B93" s="95"/>
      <c r="C93" s="15"/>
      <c r="D93" s="143" t="str">
        <f t="shared" si="5"/>
        <v> </v>
      </c>
      <c r="E93" s="69"/>
      <c r="F93" s="94"/>
      <c r="G93" s="31"/>
      <c r="H93" s="31"/>
      <c r="I93" s="122"/>
    </row>
    <row r="94" spans="1:9" s="1" customFormat="1" ht="12.75">
      <c r="A94" s="59"/>
      <c r="B94" s="95"/>
      <c r="C94" s="15"/>
      <c r="D94" s="143" t="str">
        <f t="shared" si="5"/>
        <v> </v>
      </c>
      <c r="E94" s="69"/>
      <c r="F94" s="94"/>
      <c r="G94" s="31"/>
      <c r="H94" s="31"/>
      <c r="I94" s="122"/>
    </row>
    <row r="95" spans="1:9" s="1" customFormat="1" ht="12.75">
      <c r="A95" s="59"/>
      <c r="B95" s="95"/>
      <c r="C95" s="15"/>
      <c r="D95" s="143" t="str">
        <f t="shared" si="5"/>
        <v> </v>
      </c>
      <c r="E95" s="69"/>
      <c r="F95" s="94"/>
      <c r="G95" s="31"/>
      <c r="H95" s="31"/>
      <c r="I95" s="122"/>
    </row>
    <row r="96" spans="1:9" s="1" customFormat="1" ht="12.75">
      <c r="A96" s="59"/>
      <c r="B96" s="95"/>
      <c r="C96" s="15"/>
      <c r="D96" s="143" t="str">
        <f t="shared" si="5"/>
        <v> </v>
      </c>
      <c r="E96" s="69"/>
      <c r="F96" s="94"/>
      <c r="G96" s="31"/>
      <c r="H96" s="31"/>
      <c r="I96" s="122"/>
    </row>
    <row r="97" spans="1:9" s="1" customFormat="1" ht="12.75">
      <c r="A97" s="59"/>
      <c r="B97" s="95"/>
      <c r="C97" s="15"/>
      <c r="D97" s="92" t="str">
        <f t="shared" si="5"/>
        <v> </v>
      </c>
      <c r="E97" s="69" t="str">
        <f t="shared" si="4"/>
        <v> </v>
      </c>
      <c r="F97" s="94"/>
      <c r="G97" s="31"/>
      <c r="H97" s="31" t="str">
        <f t="shared" si="3"/>
        <v> </v>
      </c>
      <c r="I97" s="122"/>
    </row>
    <row r="98" spans="1:9" s="1" customFormat="1" ht="12.75">
      <c r="A98" s="59"/>
      <c r="B98" s="95"/>
      <c r="C98" s="15"/>
      <c r="D98" s="92" t="str">
        <f t="shared" si="5"/>
        <v> </v>
      </c>
      <c r="E98" s="69" t="str">
        <f t="shared" si="4"/>
        <v> </v>
      </c>
      <c r="F98" s="94"/>
      <c r="G98" s="31"/>
      <c r="H98" s="31" t="str">
        <f t="shared" si="3"/>
        <v> </v>
      </c>
      <c r="I98" s="122"/>
    </row>
    <row r="99" spans="1:9" s="1" customFormat="1" ht="12.75">
      <c r="A99" s="59"/>
      <c r="B99" s="95"/>
      <c r="C99" s="15"/>
      <c r="D99" s="92" t="str">
        <f t="shared" si="5"/>
        <v> </v>
      </c>
      <c r="E99" s="69" t="str">
        <f t="shared" si="4"/>
        <v> </v>
      </c>
      <c r="F99" s="94"/>
      <c r="G99" s="31"/>
      <c r="H99" s="31" t="str">
        <f t="shared" si="3"/>
        <v> </v>
      </c>
      <c r="I99" s="122"/>
    </row>
    <row r="100" spans="1:9" s="1" customFormat="1" ht="12.75">
      <c r="A100" s="59"/>
      <c r="B100" s="95"/>
      <c r="C100" s="15"/>
      <c r="D100" s="92" t="str">
        <f t="shared" si="5"/>
        <v> </v>
      </c>
      <c r="E100" s="69" t="str">
        <f t="shared" si="4"/>
        <v> </v>
      </c>
      <c r="F100" s="94"/>
      <c r="G100" s="31"/>
      <c r="H100" s="31" t="str">
        <f t="shared" si="3"/>
        <v> </v>
      </c>
      <c r="I100" s="122"/>
    </row>
    <row r="101" spans="1:9" s="1" customFormat="1" ht="12.75" hidden="1">
      <c r="A101" s="59"/>
      <c r="B101" s="95"/>
      <c r="C101" s="15"/>
      <c r="D101" s="92" t="str">
        <f t="shared" si="5"/>
        <v> </v>
      </c>
      <c r="E101" s="69" t="str">
        <f t="shared" si="4"/>
        <v> </v>
      </c>
      <c r="F101" s="94"/>
      <c r="G101" s="31"/>
      <c r="H101" s="31" t="str">
        <f t="shared" si="3"/>
        <v> </v>
      </c>
      <c r="I101" s="122"/>
    </row>
    <row r="102" spans="1:9" s="1" customFormat="1" ht="12.75" hidden="1">
      <c r="A102" s="59"/>
      <c r="B102" s="95"/>
      <c r="C102" s="15"/>
      <c r="D102" s="92" t="str">
        <f t="shared" si="5"/>
        <v> </v>
      </c>
      <c r="E102" s="69" t="str">
        <f t="shared" si="4"/>
        <v> </v>
      </c>
      <c r="F102" s="94"/>
      <c r="G102" s="31"/>
      <c r="H102" s="31" t="str">
        <f t="shared" si="3"/>
        <v> </v>
      </c>
      <c r="I102" s="122"/>
    </row>
    <row r="103" spans="1:9" s="1" customFormat="1" ht="12.75" hidden="1">
      <c r="A103" s="59"/>
      <c r="B103" s="95"/>
      <c r="C103" s="15"/>
      <c r="D103" s="92" t="str">
        <f t="shared" si="5"/>
        <v> </v>
      </c>
      <c r="E103" s="69" t="str">
        <f t="shared" si="4"/>
        <v> </v>
      </c>
      <c r="F103" s="94"/>
      <c r="G103" s="31"/>
      <c r="H103" s="31" t="str">
        <f t="shared" si="3"/>
        <v> </v>
      </c>
      <c r="I103" s="122"/>
    </row>
    <row r="104" spans="1:9" s="1" customFormat="1" ht="12.75" hidden="1">
      <c r="A104" s="59"/>
      <c r="B104" s="95"/>
      <c r="C104" s="15"/>
      <c r="D104" s="92" t="str">
        <f t="shared" si="5"/>
        <v> </v>
      </c>
      <c r="E104" s="69" t="str">
        <f t="shared" si="4"/>
        <v> </v>
      </c>
      <c r="F104" s="94"/>
      <c r="G104" s="31"/>
      <c r="H104" s="31" t="str">
        <f t="shared" si="3"/>
        <v> </v>
      </c>
      <c r="I104" s="122"/>
    </row>
    <row r="105" spans="1:9" s="1" customFormat="1" ht="12.75" hidden="1">
      <c r="A105" s="59"/>
      <c r="B105" s="95"/>
      <c r="C105" s="15"/>
      <c r="D105" s="92" t="str">
        <f t="shared" si="5"/>
        <v> </v>
      </c>
      <c r="E105" s="69" t="str">
        <f t="shared" si="4"/>
        <v> </v>
      </c>
      <c r="F105" s="94"/>
      <c r="G105" s="31"/>
      <c r="H105" s="31" t="str">
        <f t="shared" si="3"/>
        <v> </v>
      </c>
      <c r="I105" s="122"/>
    </row>
    <row r="106" spans="1:9" s="1" customFormat="1" ht="12.75" hidden="1">
      <c r="A106" s="59"/>
      <c r="B106" s="95"/>
      <c r="C106" s="15"/>
      <c r="D106" s="92" t="str">
        <f t="shared" si="5"/>
        <v> </v>
      </c>
      <c r="E106" s="69" t="str">
        <f t="shared" si="4"/>
        <v> </v>
      </c>
      <c r="F106" s="94"/>
      <c r="G106" s="31"/>
      <c r="H106" s="31" t="str">
        <f t="shared" si="3"/>
        <v> </v>
      </c>
      <c r="I106" s="122"/>
    </row>
    <row r="107" spans="1:9" s="1" customFormat="1" ht="12.75" hidden="1">
      <c r="A107" s="59"/>
      <c r="B107" s="95"/>
      <c r="C107" s="15"/>
      <c r="D107" s="92" t="str">
        <f t="shared" si="5"/>
        <v> </v>
      </c>
      <c r="E107" s="69" t="str">
        <f t="shared" si="4"/>
        <v> </v>
      </c>
      <c r="F107" s="94"/>
      <c r="G107" s="31"/>
      <c r="H107" s="31" t="str">
        <f t="shared" si="3"/>
        <v> </v>
      </c>
      <c r="I107" s="122"/>
    </row>
    <row r="108" spans="1:9" s="1" customFormat="1" ht="12.75" hidden="1">
      <c r="A108" s="59"/>
      <c r="B108" s="95"/>
      <c r="C108" s="15"/>
      <c r="D108" s="92" t="str">
        <f t="shared" si="5"/>
        <v> </v>
      </c>
      <c r="E108" s="69" t="str">
        <f t="shared" si="4"/>
        <v> </v>
      </c>
      <c r="F108" s="94"/>
      <c r="G108" s="31"/>
      <c r="H108" s="31" t="str">
        <f t="shared" si="3"/>
        <v> </v>
      </c>
      <c r="I108" s="122"/>
    </row>
    <row r="109" spans="1:9" s="1" customFormat="1" ht="12.75" hidden="1">
      <c r="A109" s="59"/>
      <c r="B109" s="95"/>
      <c r="C109" s="15"/>
      <c r="D109" s="92" t="str">
        <f t="shared" si="5"/>
        <v> </v>
      </c>
      <c r="E109" s="69" t="str">
        <f t="shared" si="4"/>
        <v> </v>
      </c>
      <c r="F109" s="94"/>
      <c r="G109" s="31"/>
      <c r="H109" s="31" t="str">
        <f t="shared" si="3"/>
        <v> </v>
      </c>
      <c r="I109" s="122"/>
    </row>
    <row r="110" spans="1:9" s="1" customFormat="1" ht="12.75" hidden="1">
      <c r="A110" s="59"/>
      <c r="B110" s="95"/>
      <c r="C110" s="15"/>
      <c r="D110" s="92" t="str">
        <f t="shared" si="5"/>
        <v> </v>
      </c>
      <c r="E110" s="69" t="str">
        <f t="shared" si="4"/>
        <v> </v>
      </c>
      <c r="F110" s="94"/>
      <c r="G110" s="31"/>
      <c r="H110" s="31" t="str">
        <f t="shared" si="3"/>
        <v> </v>
      </c>
      <c r="I110" s="122"/>
    </row>
    <row r="111" spans="1:9" s="1" customFormat="1" ht="12.75" hidden="1">
      <c r="A111" s="59"/>
      <c r="B111" s="95"/>
      <c r="C111" s="15"/>
      <c r="D111" s="92" t="str">
        <f t="shared" si="5"/>
        <v> </v>
      </c>
      <c r="E111" s="69" t="str">
        <f t="shared" si="4"/>
        <v> </v>
      </c>
      <c r="F111" s="94"/>
      <c r="G111" s="31"/>
      <c r="H111" s="31" t="str">
        <f t="shared" si="3"/>
        <v> </v>
      </c>
      <c r="I111" s="122"/>
    </row>
    <row r="112" spans="1:9" s="1" customFormat="1" ht="12.75" hidden="1">
      <c r="A112" s="59"/>
      <c r="B112" s="95"/>
      <c r="C112" s="15"/>
      <c r="D112" s="92" t="str">
        <f t="shared" si="5"/>
        <v> </v>
      </c>
      <c r="E112" s="69" t="str">
        <f t="shared" si="4"/>
        <v> </v>
      </c>
      <c r="F112" s="94"/>
      <c r="G112" s="31"/>
      <c r="H112" s="31" t="str">
        <f t="shared" si="3"/>
        <v> </v>
      </c>
      <c r="I112" s="122"/>
    </row>
    <row r="113" spans="1:9" s="1" customFormat="1" ht="12.75" hidden="1">
      <c r="A113" s="59"/>
      <c r="B113" s="95"/>
      <c r="C113" s="15"/>
      <c r="D113" s="92" t="str">
        <f t="shared" si="5"/>
        <v> </v>
      </c>
      <c r="E113" s="69" t="str">
        <f t="shared" si="4"/>
        <v> </v>
      </c>
      <c r="F113" s="94"/>
      <c r="G113" s="31"/>
      <c r="H113" s="31" t="str">
        <f t="shared" si="3"/>
        <v> </v>
      </c>
      <c r="I113" s="122"/>
    </row>
    <row r="114" spans="1:9" s="1" customFormat="1" ht="12.75" hidden="1">
      <c r="A114" s="59"/>
      <c r="B114" s="95"/>
      <c r="C114" s="15"/>
      <c r="D114" s="92" t="str">
        <f t="shared" si="5"/>
        <v> </v>
      </c>
      <c r="E114" s="69" t="str">
        <f t="shared" si="4"/>
        <v> </v>
      </c>
      <c r="F114" s="94"/>
      <c r="G114" s="31"/>
      <c r="H114" s="31" t="str">
        <f t="shared" si="3"/>
        <v> </v>
      </c>
      <c r="I114" s="122"/>
    </row>
    <row r="115" spans="1:9" s="1" customFormat="1" ht="12.75" hidden="1">
      <c r="A115" s="59"/>
      <c r="B115" s="95"/>
      <c r="C115" s="15"/>
      <c r="D115" s="92" t="str">
        <f t="shared" si="5"/>
        <v> </v>
      </c>
      <c r="E115" s="69" t="str">
        <f t="shared" si="4"/>
        <v> </v>
      </c>
      <c r="F115" s="94"/>
      <c r="G115" s="31"/>
      <c r="H115" s="31" t="str">
        <f t="shared" si="3"/>
        <v> </v>
      </c>
      <c r="I115" s="122"/>
    </row>
    <row r="116" spans="1:9" s="1" customFormat="1" ht="12.75" hidden="1">
      <c r="A116" s="59"/>
      <c r="B116" s="95"/>
      <c r="C116" s="15"/>
      <c r="D116" s="92" t="str">
        <f t="shared" si="5"/>
        <v> </v>
      </c>
      <c r="E116" s="69" t="str">
        <f t="shared" si="4"/>
        <v> </v>
      </c>
      <c r="F116" s="94"/>
      <c r="G116" s="31"/>
      <c r="H116" s="31" t="str">
        <f t="shared" si="3"/>
        <v> </v>
      </c>
      <c r="I116" s="122"/>
    </row>
    <row r="117" spans="1:9" s="1" customFormat="1" ht="12.75" hidden="1">
      <c r="A117" s="59"/>
      <c r="B117" s="95"/>
      <c r="C117" s="15"/>
      <c r="D117" s="92" t="str">
        <f t="shared" si="5"/>
        <v> </v>
      </c>
      <c r="E117" s="69" t="str">
        <f t="shared" si="4"/>
        <v> </v>
      </c>
      <c r="F117" s="94"/>
      <c r="G117" s="31"/>
      <c r="H117" s="31" t="str">
        <f t="shared" si="3"/>
        <v> </v>
      </c>
      <c r="I117" s="122"/>
    </row>
    <row r="118" spans="1:9" s="1" customFormat="1" ht="12.75" hidden="1">
      <c r="A118" s="59"/>
      <c r="B118" s="95"/>
      <c r="C118" s="15"/>
      <c r="D118" s="92" t="str">
        <f t="shared" si="5"/>
        <v> </v>
      </c>
      <c r="E118" s="69" t="str">
        <f t="shared" si="4"/>
        <v> </v>
      </c>
      <c r="F118" s="94"/>
      <c r="G118" s="31"/>
      <c r="H118" s="31" t="str">
        <f t="shared" si="3"/>
        <v> </v>
      </c>
      <c r="I118" s="122"/>
    </row>
    <row r="119" spans="1:9" s="1" customFormat="1" ht="12.75" hidden="1">
      <c r="A119" s="59"/>
      <c r="B119" s="95"/>
      <c r="C119" s="15"/>
      <c r="D119" s="92" t="str">
        <f t="shared" si="5"/>
        <v> </v>
      </c>
      <c r="E119" s="69" t="str">
        <f t="shared" si="4"/>
        <v> </v>
      </c>
      <c r="F119" s="94"/>
      <c r="G119" s="31"/>
      <c r="H119" s="31" t="str">
        <f t="shared" si="3"/>
        <v> </v>
      </c>
      <c r="I119" s="122"/>
    </row>
    <row r="120" spans="1:9" s="1" customFormat="1" ht="12.75" hidden="1">
      <c r="A120" s="59"/>
      <c r="B120" s="95"/>
      <c r="C120" s="15"/>
      <c r="D120" s="92" t="str">
        <f t="shared" si="5"/>
        <v> </v>
      </c>
      <c r="E120" s="69" t="str">
        <f t="shared" si="4"/>
        <v> </v>
      </c>
      <c r="F120" s="94"/>
      <c r="G120" s="31"/>
      <c r="H120" s="31" t="str">
        <f t="shared" si="3"/>
        <v> </v>
      </c>
      <c r="I120" s="122"/>
    </row>
    <row r="121" spans="1:9" s="1" customFormat="1" ht="12.75" hidden="1">
      <c r="A121" s="59"/>
      <c r="B121" s="95"/>
      <c r="C121" s="15"/>
      <c r="D121" s="92" t="str">
        <f t="shared" si="5"/>
        <v> </v>
      </c>
      <c r="E121" s="69" t="str">
        <f t="shared" si="4"/>
        <v> </v>
      </c>
      <c r="F121" s="94"/>
      <c r="G121" s="31"/>
      <c r="H121" s="31" t="str">
        <f t="shared" si="3"/>
        <v> </v>
      </c>
      <c r="I121" s="122"/>
    </row>
    <row r="122" spans="1:9" s="1" customFormat="1" ht="12.75" hidden="1">
      <c r="A122" s="59"/>
      <c r="B122" s="95"/>
      <c r="C122" s="15"/>
      <c r="D122" s="92" t="str">
        <f t="shared" si="5"/>
        <v> </v>
      </c>
      <c r="E122" s="69" t="str">
        <f t="shared" si="4"/>
        <v> </v>
      </c>
      <c r="F122" s="94"/>
      <c r="G122" s="31"/>
      <c r="H122" s="31" t="str">
        <f t="shared" si="3"/>
        <v> </v>
      </c>
      <c r="I122" s="122"/>
    </row>
    <row r="123" spans="1:9" s="1" customFormat="1" ht="12.75" hidden="1">
      <c r="A123" s="59"/>
      <c r="B123" s="95"/>
      <c r="C123" s="15"/>
      <c r="D123" s="92" t="str">
        <f t="shared" si="5"/>
        <v> </v>
      </c>
      <c r="E123" s="69" t="str">
        <f t="shared" si="4"/>
        <v> </v>
      </c>
      <c r="F123" s="94"/>
      <c r="G123" s="31"/>
      <c r="H123" s="31" t="str">
        <f t="shared" si="3"/>
        <v> </v>
      </c>
      <c r="I123" s="122"/>
    </row>
    <row r="124" spans="1:9" s="1" customFormat="1" ht="12.75">
      <c r="A124" s="29"/>
      <c r="B124" s="53"/>
      <c r="C124" s="5"/>
      <c r="D124" s="4"/>
      <c r="E124" s="6"/>
      <c r="F124" s="7"/>
      <c r="G124" s="115"/>
      <c r="H124" s="6"/>
      <c r="I124" s="21"/>
    </row>
    <row r="125" spans="1:9" s="1" customFormat="1" ht="12.75">
      <c r="A125" s="51" t="str">
        <f>"HOST CLUB: "&amp;'Event 1 F'!C3</f>
        <v>HOST CLUB: Kanawha Valley Corvette Club, Inc.</v>
      </c>
      <c r="B125" s="48"/>
      <c r="C125" s="48"/>
      <c r="D125" s="45"/>
      <c r="E125" s="44"/>
      <c r="F125" s="46"/>
      <c r="G125" s="44"/>
      <c r="H125" s="44"/>
      <c r="I125" s="47"/>
    </row>
    <row r="126" spans="1:9" s="1" customFormat="1" ht="12.75">
      <c r="A126" s="22" t="s">
        <v>17</v>
      </c>
      <c r="B126" s="54"/>
      <c r="C126" s="58" t="str">
        <f>CONCATENATE(A57," ",B57)</f>
        <v>Richard Frontz</v>
      </c>
      <c r="D126" s="42"/>
      <c r="E126" s="42"/>
      <c r="F126" s="42"/>
      <c r="G126" s="42"/>
      <c r="H126" s="42"/>
      <c r="I126" s="43"/>
    </row>
    <row r="127" spans="1:9" s="1" customFormat="1" ht="12.75">
      <c r="A127" s="22" t="s">
        <v>13</v>
      </c>
      <c r="B127" s="54"/>
      <c r="C127" s="50" t="s">
        <v>191</v>
      </c>
      <c r="D127" s="34"/>
      <c r="E127" s="60"/>
      <c r="F127" s="34"/>
      <c r="G127" s="34"/>
      <c r="H127" s="34"/>
      <c r="I127" s="35"/>
    </row>
    <row r="128" spans="1:9" s="1" customFormat="1" ht="12.75">
      <c r="A128" s="23" t="s">
        <v>15</v>
      </c>
      <c r="B128" s="55"/>
      <c r="C128" s="49" t="s">
        <v>192</v>
      </c>
      <c r="D128" s="33"/>
      <c r="E128" s="61"/>
      <c r="F128" s="33"/>
      <c r="G128" s="33"/>
      <c r="H128" s="33"/>
      <c r="I128" s="36"/>
    </row>
    <row r="129" spans="1:9" s="1" customFormat="1" ht="12.75">
      <c r="A129" s="22" t="s">
        <v>18</v>
      </c>
      <c r="B129" s="54"/>
      <c r="C129" s="49" t="s">
        <v>55</v>
      </c>
      <c r="D129" s="33"/>
      <c r="E129" s="61"/>
      <c r="F129" s="33"/>
      <c r="G129" s="33"/>
      <c r="H129" s="33"/>
      <c r="I129" s="36"/>
    </row>
    <row r="130" spans="1:9" s="1" customFormat="1" ht="12.75">
      <c r="A130" s="22" t="s">
        <v>13</v>
      </c>
      <c r="B130" s="54"/>
      <c r="C130" s="50" t="s">
        <v>56</v>
      </c>
      <c r="D130" s="37"/>
      <c r="E130" s="62"/>
      <c r="F130" s="37"/>
      <c r="G130" s="37"/>
      <c r="H130" s="37"/>
      <c r="I130" s="38"/>
    </row>
    <row r="131" spans="1:9" s="1" customFormat="1" ht="12.75">
      <c r="A131" s="23" t="s">
        <v>15</v>
      </c>
      <c r="B131" s="55"/>
      <c r="C131" s="49" t="s">
        <v>57</v>
      </c>
      <c r="D131" s="37"/>
      <c r="E131" s="62"/>
      <c r="F131" s="37"/>
      <c r="G131" s="37"/>
      <c r="H131" s="37"/>
      <c r="I131" s="38"/>
    </row>
    <row r="132" spans="1:9" ht="19.5" customHeight="1">
      <c r="A132" s="179" t="str">
        <f>CONCATENATE(A57," ",B57)</f>
        <v>Richard Frontz</v>
      </c>
      <c r="B132" s="180"/>
      <c r="C132" s="32">
        <v>41522</v>
      </c>
      <c r="D132" s="9"/>
      <c r="E132" s="181" t="str">
        <f>C129</f>
        <v>William L. Wood</v>
      </c>
      <c r="F132" s="181"/>
      <c r="G132" s="181"/>
      <c r="H132" s="181"/>
      <c r="I132" s="39">
        <v>41522</v>
      </c>
    </row>
    <row r="133" spans="1:9" ht="12.75" customHeight="1" thickBot="1">
      <c r="A133" s="24" t="s">
        <v>19</v>
      </c>
      <c r="B133" s="25"/>
      <c r="C133" s="106" t="s">
        <v>16</v>
      </c>
      <c r="D133" s="25"/>
      <c r="E133" s="68" t="s">
        <v>20</v>
      </c>
      <c r="F133" s="25"/>
      <c r="G133" s="26"/>
      <c r="H133" s="26"/>
      <c r="I133" s="27" t="s">
        <v>16</v>
      </c>
    </row>
    <row r="134" spans="1:9" ht="13.5" customHeight="1" hidden="1">
      <c r="A134" s="1"/>
      <c r="B134" s="1"/>
      <c r="C134" s="8"/>
      <c r="D134" s="1"/>
      <c r="E134" s="3"/>
      <c r="F134" s="2"/>
      <c r="G134" s="3"/>
      <c r="H134" s="3"/>
      <c r="I134" s="3"/>
    </row>
    <row r="135" ht="13.5" customHeight="1" hidden="1"/>
    <row r="136" ht="13.5" customHeight="1" hidden="1"/>
  </sheetData>
  <sheetProtection sheet="1" objects="1" scenarios="1" formatCells="0" formatRows="0" sort="0"/>
  <mergeCells count="3">
    <mergeCell ref="A132:B132"/>
    <mergeCell ref="E132:H132"/>
    <mergeCell ref="A2:C2"/>
  </mergeCells>
  <conditionalFormatting sqref="I54">
    <cfRule type="cellIs" priority="5" dxfId="1" operator="equal" stopIfTrue="1">
      <formula>G124</formula>
    </cfRule>
    <cfRule type="cellIs" priority="6" dxfId="0" operator="notEqual" stopIfTrue="1">
      <formula>G124</formula>
    </cfRule>
  </conditionalFormatting>
  <conditionalFormatting sqref="G124">
    <cfRule type="cellIs" priority="7" dxfId="1" operator="equal" stopIfTrue="1">
      <formula>I54</formula>
    </cfRule>
    <cfRule type="cellIs" priority="8" dxfId="0" operator="notEqual" stopIfTrue="1">
      <formula>I54</formula>
    </cfRule>
  </conditionalFormatting>
  <conditionalFormatting sqref="C126">
    <cfRule type="cellIs" priority="9" dxfId="2" operator="equal" stopIfTrue="1">
      <formula>0</formula>
    </cfRule>
  </conditionalFormatting>
  <conditionalFormatting sqref="E132:H132 A132">
    <cfRule type="cellIs" priority="10" dxfId="2" operator="equal" stopIfTrue="1">
      <formula>0</formula>
    </cfRule>
  </conditionalFormatting>
  <conditionalFormatting sqref="H54">
    <cfRule type="cellIs" priority="11" dxfId="1" operator="equal" stopIfTrue="1">
      <formula>#REF!</formula>
    </cfRule>
    <cfRule type="cellIs" priority="12" dxfId="0" operator="notEqual" stopIfTrue="1">
      <formula>#REF!</formula>
    </cfRule>
  </conditionalFormatting>
  <dataValidations count="25">
    <dataValidation type="custom" operator="equal" showInputMessage="1" showErrorMessage="1" promptTitle="DETERMINED AUTOMATICALLY" prompt="From Event Chairperson Name entered above in Cells A57 and B57&#10;&#10;DO NOT ENTER ANYTHING IN THIS CELL" errorTitle="DETERMINED AUTOMATICALLY" error="From Event Chairperson Name entered above in Cells A57 and B57" sqref="C126">
      <formula1>CONCATENATE(A57," ",B57)</formula1>
    </dataValidation>
    <dataValidation type="custom" operator="equal" allowBlank="1" showInputMessage="1" showErrorMessage="1" promptTitle="DETERMINED AUTOMATICALLY" prompt="From Governor Name entered above in Row 112&#10;&#10;DO NOT ENTER ANYTHING IN THIS CELL" sqref="E132:H132">
      <formula1>C129</formula1>
    </dataValidation>
    <dataValidation type="custom" allowBlank="1" showInputMessage="1" showErrorMessage="1" promptTitle="DETERMINED AUTOMATICALLY" prompt="From Host Club Name entered on Front Page&#10;&#10;DO NOT ENTER ANYTHING IN THIS CELL" errorTitle="DETERMINED AUTOMATICALLY" error="From Host Club Name entered on Front Page&#10;&#10;DO NOT ENTER ANYTHING IN THIS CELL" sqref="A125:B125">
      <formula1>A3</formula1>
    </dataValidation>
    <dataValidation type="custom" operator="equal" allowBlank="1" showInputMessage="1" showErrorMessage="1" promptTitle="DETERMINED AUTOMATICALLY" prompt="From Host Club Name entered on Front Page&#10;&#10;DO NOT ENTER ANYTHING IN THIS CELL" errorTitle="DETERMINED AUTOMATICALLY" error="From Host Club Name entered on Front Page" sqref="C125">
      <formula1>A125</formula1>
    </dataValidation>
    <dataValidation type="custom" operator="equal" allowBlank="1" showInputMessage="1" showErrorMessage="1" promptTitle="DETERMINED AUTOMATICALLY" prompt="From Event Chairperson Name entered above in Cells A57 and B57&#10;&#10;DO NOT ENTER ANYTHING IN THIS CELL" errorTitle="DETERMINED AUTOMATICALLY" error="From Event Chairperson Name entered above in Cells A57 and B57" sqref="A132:B132">
      <formula1>CONCATENATE(A57," ",B57)</formula1>
    </dataValidation>
    <dataValidation type="list" operator="equal" allowBlank="1" showInputMessage="1" showErrorMessage="1" promptTitle="SELECT CHAIRPERSON POINTS" prompt="Select the correct value of Chairperson Points from the Drop-Down List." errorTitle="CHECK ENTRY" error="Use the drop-down list to select either 9 or 2 points, or &quot;Entrant&quot;" sqref="E57">
      <formula1>"9,2,ENTRANT"</formula1>
    </dataValidation>
    <dataValidation type="list" operator="equal" allowBlank="1" showInputMessage="1" showErrorMessage="1" promptTitle="SELECT CO-CHAIRPERSON POINTS" prompt="Select the correct value of Co-Chairperson Points from the Drop-Down List." errorTitle="CHECK ENTRY" error="Use the drop-down list to select either 9 or 2 points, or &quot;Entrant&quot;" sqref="E58">
      <formula1>"9,2,ENTRANT"</formula1>
    </dataValidation>
    <dataValidation allowBlank="1" showInputMessage="1" showErrorMessage="1" promptTitle="DO NOT DELETE" prompt="Reserved for Chairperson&#10;&#10;DO NOT DELETE OR ENTER ANYTHING IN THIS CELL." sqref="D57"/>
    <dataValidation allowBlank="1" showInputMessage="1" showErrorMessage="1" promptTitle="DO NOT DELETE" prompt="Reserved for Co-Chairperson&#10;&#10;DO NOT DELETE OR ENTER ANYTHING IN THIS CELL." sqref="D58"/>
    <dataValidation type="textLength" allowBlank="1" showErrorMessage="1" errorTitle="Check NCCC Number" error="NCCC Number must have 11 characters for men (MW-xxx-1234) or 12 characters for ladies (MW-xxx-1234L)" sqref="C57:C123">
      <formula1>11</formula1>
      <formula2>12</formula2>
    </dataValidation>
    <dataValidation operator="greaterThan" showErrorMessage="1" sqref="D59:D123"/>
    <dataValidation allowBlank="1" sqref="D126:I126"/>
    <dataValidation operator="equal" allowBlank="1" sqref="G57:H123"/>
    <dataValidation allowBlank="1" showInputMessage="1" showErrorMessage="1" promptTitle="DETERMINED AUTOMATICALLY" prompt="Determined from the Host Club Name entered on the Front Page.&#10;&#10;DO NOT ENTER ANYTHING IN THIS CELL OR DELETE THE FORMULA" sqref="A3:C3"/>
    <dataValidation allowBlank="1" showInputMessage="1" prompt="Optional club name abbreviation if desired. Not used in the national points tracking program." sqref="D3:D53"/>
    <dataValidation allowBlank="1" showInputMessage="1" promptTitle="DETERMINED AUTOMATICALLY" prompt="Determined from the Host Club Number on the Front Page.&#10;&#10;DO NOT ENTER ANYTHING IN THIS CELL OR DELETE THE FORMULA" sqref="E3"/>
    <dataValidation type="whole" operator="equal" allowBlank="1" showInputMessage="1" showErrorMessage="1" promptTitle="CALCULATED AUTOMATICALLY" prompt="Club Points are equal to 100. &#10;&#10;DO NOT ENTER ANYTHING IN THIS CELL." errorTitle="CALCULATED AUTOMATICALLY" error="DO NOT CHANGE POINTS TO A VALUE OTHER THAN 100 POINTS." sqref="G3">
      <formula1>100</formula1>
    </dataValidation>
    <dataValidation allowBlank="1" showInputMessage="1" showErrorMessage="1" promptTitle="CALCULATED AUTOMATICALLY" prompt="Calculated Automatically from Entrant and Worker points earned for each club.&#10;&#10;DO NOT ENTER ANYTHING IN THIS CELL OR DELETE THE FORMULA." sqref="G4:G53"/>
    <dataValidation allowBlank="1" showInputMessage="1" promptTitle="CALCULATED AUTOMATICALLY" prompt="Calculated Automatically using the NCCC Entrant data from the Front Page.&#10;&#10;DO NOT ENTER ANYTHING IN THIS CELL OR DELETE THE FORMULA." sqref="H3:H53"/>
    <dataValidation allowBlank="1" showInputMessage="1" promptTitle="CALCULATED AUTOMATICALLY" prompt="Calculated Automatically using the NCCC Worker data below from this Page.&#10;&#10;DO NOT ENTER ANYTHING IN THIS CELL OR DELETE THE FORMULA" sqref="I3:I53"/>
    <dataValidation type="textLength" operator="equal" allowBlank="1" showInputMessage="1" showErrorMessage="1" promptTitle="ENTER CLUB NUMBER" prompt="Correct Format:&#10;(MW-351)&#10;2 Letter Region Abbreviaton (MW)-&#10;3 Digit Club Number (351)" errorTitle="CHECK CLUB NUMBER FORMAT" error="Club # Format must have 6 characters including the dash (Example: MW-351)" sqref="E4:E53">
      <formula1>6</formula1>
    </dataValidation>
    <dataValidation allowBlank="1" showInputMessage="1" showErrorMessage="1" promptTitle="ENTER MILEAGE" prompt="Enter the mileage from the home city of the entered club(s) to either the home city of the host club or event site (see rulebook for requirements). Not applicable for host club." sqref="F4:F53"/>
    <dataValidation allowBlank="1" showInputMessage="1" showErrorMessage="1" promptTitle="NOT APPLICABLE FOR HOST CLUB" prompt="Enter the mileage from the home city of the entered club(s) to either the home city of the host club or event site (see rulebook for requirements). Not applicable for host club." sqref="F3"/>
    <dataValidation allowBlank="1" promptTitle="DETERMINED AUTOMATICALLY" prompt="Determined from the Sanction Number entered on the Front Page.&#10;&#10;DO NOT ENTER ANYTHING IN THIS CELL OR DELETE THE FORMULA." sqref="A1:I1"/>
    <dataValidation allowBlank="1" showInputMessage="1" showErrorMessage="1" promptTitle="NOT USED" prompt="Do not enter data in this cell" sqref="F57:F123"/>
  </dataValidations>
  <printOptions horizontalCentered="1"/>
  <pageMargins left="0.5" right="0.5" top="0.5" bottom="0.5" header="0.5" footer="0.5"/>
  <pageSetup fitToHeight="1" fitToWidth="1" horizontalDpi="300" verticalDpi="300" orientation="portrait" scale="89" r:id="rId1"/>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NCCC Event Completion Summary</dc:title>
  <dc:subject/>
  <dc:creator>Paul Haack</dc:creator>
  <cp:keywords/>
  <dc:description/>
  <cp:lastModifiedBy>Stephens</cp:lastModifiedBy>
  <cp:lastPrinted>2012-02-23T19:17:09Z</cp:lastPrinted>
  <dcterms:created xsi:type="dcterms:W3CDTF">1998-01-17T00:25:38Z</dcterms:created>
  <dcterms:modified xsi:type="dcterms:W3CDTF">2013-09-05T19:35:44Z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-380679458</vt:i4>
  </property>
  <property fmtid="{D5CDD505-2E9C-101B-9397-08002B2CF9AE}" pid="3" name="_EmailSubject">
    <vt:lpwstr>Results/Waivers</vt:lpwstr>
  </property>
  <property fmtid="{D5CDD505-2E9C-101B-9397-08002B2CF9AE}" pid="4" name="_AuthorEmail">
    <vt:lpwstr>tim@racesports.org</vt:lpwstr>
  </property>
  <property fmtid="{D5CDD505-2E9C-101B-9397-08002B2CF9AE}" pid="5" name="_AuthorEmailDisplayName">
    <vt:lpwstr>Tim Obert</vt:lpwstr>
  </property>
  <property fmtid="{D5CDD505-2E9C-101B-9397-08002B2CF9AE}" pid="6" name="_ReviewingToolsShownOnce">
    <vt:lpwstr/>
  </property>
</Properties>
</file>